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4955" windowHeight="7620" activeTab="1"/>
  </bookViews>
  <sheets>
    <sheet name="INVESTICIJE - iz drugih virov" sheetId="1" r:id="rId1"/>
    <sheet name="IVD - iz drugih virov" sheetId="2" r:id="rId2"/>
  </sheets>
  <definedNames>
    <definedName name="_xlnm._FilterDatabase" localSheetId="0" hidden="1">'INVESTICIJE - iz drugih virov'!$A$7:$A$35</definedName>
    <definedName name="_xlnm._FilterDatabase" localSheetId="1" hidden="1">'IVD - iz drugih virov'!$A$5:$A$121</definedName>
    <definedName name="_xlnm.Print_Titles" localSheetId="0">'INVESTICIJE - iz drugih virov'!$6:$7</definedName>
  </definedNames>
  <calcPr fullCalcOnLoad="1"/>
</workbook>
</file>

<file path=xl/sharedStrings.xml><?xml version="1.0" encoding="utf-8"?>
<sst xmlns="http://schemas.openxmlformats.org/spreadsheetml/2006/main" count="463" uniqueCount="237">
  <si>
    <t>Članica</t>
  </si>
  <si>
    <t>ARRS</t>
  </si>
  <si>
    <t>Drugi proračunski viri</t>
  </si>
  <si>
    <t>Cenik storitev UL</t>
  </si>
  <si>
    <t>Drugi viri</t>
  </si>
  <si>
    <t>Tabela: Načrt izvedbe investicij  za leto  2010</t>
  </si>
  <si>
    <t>Objekt</t>
  </si>
  <si>
    <t>Investicija (napisati kaj se bo delalo)</t>
  </si>
  <si>
    <t>BF</t>
  </si>
  <si>
    <t>skupaj BF</t>
  </si>
  <si>
    <t>EF</t>
  </si>
  <si>
    <t>skupaj EF</t>
  </si>
  <si>
    <t>FE</t>
  </si>
  <si>
    <t>FSD</t>
  </si>
  <si>
    <t>skupaj FSD</t>
  </si>
  <si>
    <t>FŠ</t>
  </si>
  <si>
    <t>skupaj FŠ</t>
  </si>
  <si>
    <t>MF</t>
  </si>
  <si>
    <t>skupaj MF</t>
  </si>
  <si>
    <t>PeF</t>
  </si>
  <si>
    <t>REKTORAT</t>
  </si>
  <si>
    <t>skupaj PeF</t>
  </si>
  <si>
    <t>skupaj Rektorat</t>
  </si>
  <si>
    <t>raziskovalni center</t>
  </si>
  <si>
    <t>Dokončanje klimatizacije RC in knjigarne</t>
  </si>
  <si>
    <t>pedagoški del in CEK</t>
  </si>
  <si>
    <t>Avtomatska drsna vrat s CNS povezavo (protipožarni, varnostni in energetski razlogi)</t>
  </si>
  <si>
    <t>garaža</t>
  </si>
  <si>
    <t>Izvedba I.faze video nadzora (varnostni razlogi)</t>
  </si>
  <si>
    <t>vse zgradbe</t>
  </si>
  <si>
    <t>Stroški prenove prostorov zaradi AACSB akreditacije</t>
  </si>
  <si>
    <t>dekanat</t>
  </si>
  <si>
    <t>Križcijanovo</t>
  </si>
  <si>
    <t xml:space="preserve">Obnova zgradbe za obvezno prakso študentov s hladilnico ter terenski pouk  </t>
  </si>
  <si>
    <t>Lesarstvo- objekt B</t>
  </si>
  <si>
    <t>montažno skladišče repromateriala in opreme</t>
  </si>
  <si>
    <t>sanacija vhoda na fakulteto in nadstreška</t>
  </si>
  <si>
    <t>STAVBA TOPNIŠKA 31</t>
  </si>
  <si>
    <t xml:space="preserve">LEASING ZA NAKUP NEPREMIČNINE </t>
  </si>
  <si>
    <t>PROJEKTNA DOKUMENTACIJA</t>
  </si>
  <si>
    <t>Fakulteta za šport</t>
  </si>
  <si>
    <t>Sanacija in energetska optimizacija športnih dvoran Fakultete za šport (nova izolacija in zaključni sloj fasade, dodatna izolacija na strehi, sistem prezračevanja, zamenjava oken, izolacija poda)</t>
  </si>
  <si>
    <t>rekonstrukcija in obnova prostorov bivši OI ob Ljubljanici - prenos iz leta 2009</t>
  </si>
  <si>
    <t>Inštitut za patološko fiziologijo</t>
  </si>
  <si>
    <t>postavitev montažne stavbe za vzrejo živali za potrebe Inštituta za patološko fiziologijo</t>
  </si>
  <si>
    <t>Zaloška 2</t>
  </si>
  <si>
    <t>postavitev diesel agregata za potrebe prostorov za vzrejo živali na lokaciji Zaloška 2</t>
  </si>
  <si>
    <t>rušitev pomožnega objekta Inštituta za patološko fiziologijo</t>
  </si>
  <si>
    <t>Zaloška 2-4</t>
  </si>
  <si>
    <t>postavitev zbiralnice za odpadke za potrebe inštitutov na lokaciji Zaloške 2-4</t>
  </si>
  <si>
    <t>Korytkova 2</t>
  </si>
  <si>
    <t>zamenjava hladilnega agregata na lokaciji Korytkova 2</t>
  </si>
  <si>
    <t>Inštitut za mikrobiologijo in imunologijo</t>
  </si>
  <si>
    <t>prenova pritličja na Zaloški 4 - prenos iz leta 2009</t>
  </si>
  <si>
    <t>Kardeljeva ploščad 16, 1000 Ljubljana</t>
  </si>
  <si>
    <t>priprava projektov za izgradnjo prizidka na mestu sedanjega zunanjega igrišča</t>
  </si>
  <si>
    <t>skupaj  FE</t>
  </si>
  <si>
    <t>skupaj</t>
  </si>
  <si>
    <t>Izdelava projektov za obnovo in ureditev zbornične dvorane, prezračevanje, obnova štukatur, nova elektro instalacija,…</t>
  </si>
  <si>
    <t>Prenova prostorov po načrtovani selitvi IER</t>
  </si>
  <si>
    <t>VIRI POKRIVANJA ODHODKOV - NAČRT 2010</t>
  </si>
  <si>
    <t>VIRI POKRIVANJA ODHODKOV - REALIZACIJA 2010</t>
  </si>
  <si>
    <t>Obrazložitev razlik med načrtom in realizacijo</t>
  </si>
  <si>
    <t xml:space="preserve">Skupaj načrt v 2010 (v EUR) </t>
  </si>
  <si>
    <t xml:space="preserve">Skupaj realizacija v 2010 (v EUR) </t>
  </si>
  <si>
    <t>Št. prioritete /kriteriji</t>
  </si>
  <si>
    <t>Zap. št.</t>
  </si>
  <si>
    <t>Opis in vrsta del</t>
  </si>
  <si>
    <t>Viri sredstev in njihov delež pri investicijskem vzdrževanju  (v EUR) - NAČRT 2010</t>
  </si>
  <si>
    <t>Viri sredstev in njihov delež pri investicijskem vzdrževanju  (v EUR) - REALIZACIJA 2010</t>
  </si>
  <si>
    <t xml:space="preserve">4. </t>
  </si>
  <si>
    <t>sanacija sanitarij oddelek A in Z,L,Ž</t>
  </si>
  <si>
    <t xml:space="preserve">3. </t>
  </si>
  <si>
    <t>sanacija  in izolacija streh  Z,B</t>
  </si>
  <si>
    <t xml:space="preserve">12. </t>
  </si>
  <si>
    <t>obnova in posodobitev, laboratorijev G,Ž,L</t>
  </si>
  <si>
    <t>ureditev učnih prostorov A,B,G,L,Z,ŽT</t>
  </si>
  <si>
    <t>obnova vhoda , kolesarnice, vratarnice,barvanje opaža in druga dela</t>
  </si>
  <si>
    <t>izdelava protipožarnih stopnic in posodobitev  sistema varovanja Z in B</t>
  </si>
  <si>
    <t>izolacija fasade -A,menjava oken  in obnova  starega rastl.in druga dela. Z,G,B,ŽT</t>
  </si>
  <si>
    <t>Prenova sanitarij</t>
  </si>
  <si>
    <t>11.</t>
  </si>
  <si>
    <t>Ureditev prenosa zvoka in osvetlitve v učilnicah</t>
  </si>
  <si>
    <t xml:space="preserve">2. </t>
  </si>
  <si>
    <t>Prestavitev zapore, domofon pri dovozu v zgradbo</t>
  </si>
  <si>
    <t>2.</t>
  </si>
  <si>
    <t>Sanacija linijskih požiralnikov meteorne vode</t>
  </si>
  <si>
    <t>Namestitev luči v atriju</t>
  </si>
  <si>
    <t>6.</t>
  </si>
  <si>
    <t>Ureditev toplotnih postaj, obnova stanovanja</t>
  </si>
  <si>
    <t>Zamenjava oken, talne obloge v računalnicah</t>
  </si>
  <si>
    <t>Nepredvideno investicijsko vzdrževanje</t>
  </si>
  <si>
    <t>FA</t>
  </si>
  <si>
    <t xml:space="preserve">SANACIJA ELEKTRO INSTALACIJ V KABINETIH IN UČILNICAH </t>
  </si>
  <si>
    <t>VARNOSTNA VHODNA VRATA</t>
  </si>
  <si>
    <t>skupaj FA</t>
  </si>
  <si>
    <t>FDV</t>
  </si>
  <si>
    <t>3.</t>
  </si>
  <si>
    <t xml:space="preserve">Obnova stanovanja na Tesarski 12. </t>
  </si>
  <si>
    <t>5.</t>
  </si>
  <si>
    <t>Ureditev prezračevanja zaradi spremembe namembnosti prostora - knjižnica</t>
  </si>
  <si>
    <t>skupaj FDV</t>
  </si>
  <si>
    <t xml:space="preserve">meritve in sanacija posedanja stavbe na stopnišču A </t>
  </si>
  <si>
    <t>popravilo kanalov in izris intervencijske poti na parkirišču</t>
  </si>
  <si>
    <t>ureditev učilnic</t>
  </si>
  <si>
    <t>12.</t>
  </si>
  <si>
    <t>ostala gradbeno instalacijska dela</t>
  </si>
  <si>
    <t>Skupaj FE</t>
  </si>
  <si>
    <t>FFA</t>
  </si>
  <si>
    <t>Prenova laboratorija v pritličju stare tehnike</t>
  </si>
  <si>
    <t>Prezračevanje in klimatizacija predavalnic in laboratorijev</t>
  </si>
  <si>
    <t>Skupaj FFA</t>
  </si>
  <si>
    <t>FGG</t>
  </si>
  <si>
    <t>Obnova strehe - dvig (samo venec), Hajdrihova 28</t>
  </si>
  <si>
    <t>Ureditev prezračevanja v učilnicah, Hajdrihova 28</t>
  </si>
  <si>
    <t>Sanacija strehe Jamova 2 (zamenjava kritine in žlebov na nadstrešku, ventilatorjev za prezračevanje sanitarnih prostorov)</t>
  </si>
  <si>
    <t>Zamnejava radiatorjev Hajdrihova 28</t>
  </si>
  <si>
    <t>skupaj FGG</t>
  </si>
  <si>
    <t>Preureditev prostorov v stavbi na Aškerčevi 5, za namestitev: NMR spektrometra, FEG-SEM mikroskopa in LC/MS</t>
  </si>
  <si>
    <t>FKKT</t>
  </si>
  <si>
    <t>skupaj FKKT</t>
  </si>
  <si>
    <t>FMF</t>
  </si>
  <si>
    <t xml:space="preserve">Ureditev recepcije na Jadranski 21 </t>
  </si>
  <si>
    <t xml:space="preserve">6. </t>
  </si>
  <si>
    <t>Zamenjava neustreznih vrat na Jadranski 21</t>
  </si>
  <si>
    <t xml:space="preserve">8. </t>
  </si>
  <si>
    <t>Ureditev strelovoda na Jadranski 19</t>
  </si>
  <si>
    <t>Ureditev tal v predavalnici F1 - Jadranska 19</t>
  </si>
  <si>
    <t>Popravilo ometa na AGO</t>
  </si>
  <si>
    <t>skupaj FMF</t>
  </si>
  <si>
    <t>Zamenjava dostrajanih tal na hodniku v tretjem nadstropju in predavalnicah ter kabinetih, skupaj 500 m2</t>
  </si>
  <si>
    <t>Priprava dokumentacije za zamenjavo opreme v amfiteaterski predavalnici in zamenjava opreme</t>
  </si>
  <si>
    <t>skupaj FPP</t>
  </si>
  <si>
    <t>meritve in sanacija posedanja stavbe na stopnišču A</t>
  </si>
  <si>
    <t>skupaj FRI</t>
  </si>
  <si>
    <t>FS</t>
  </si>
  <si>
    <t>Adaptacija vhodnega stopnišča</t>
  </si>
  <si>
    <t>Akustična preureditev predavalnice I/I</t>
  </si>
  <si>
    <t>sanacija avle</t>
  </si>
  <si>
    <t>sanacija sejne sobe</t>
  </si>
  <si>
    <t>skupaj FS</t>
  </si>
  <si>
    <t>Preureditev pritličnih prostorov na Inštitutu za šport</t>
  </si>
  <si>
    <t>Preureditev avle in komunikacijskih prostorov</t>
  </si>
  <si>
    <t>7.</t>
  </si>
  <si>
    <t>Obnova fasade</t>
  </si>
  <si>
    <t>Ureditev telefonije V. nadstropje</t>
  </si>
  <si>
    <t>Obnova talne obloge V. nadstropje-hodnik</t>
  </si>
  <si>
    <t>Zamenjava radiatorjev in termostatnih ventilov, V. nadstropje</t>
  </si>
  <si>
    <t>Ureditev arhiva -gradbeno obrtniško-klet</t>
  </si>
  <si>
    <t>Zasčita-knauf,prezračevalnih kanalov in cevi,protihrupna zaščita</t>
  </si>
  <si>
    <t>Električne ključavnice za predavalnice</t>
  </si>
  <si>
    <t>Izvedba stropa v kletnih prostorih</t>
  </si>
  <si>
    <t>Ureditev dranažne kanalizacije in kletnh prostorov</t>
  </si>
  <si>
    <t>Zamenjava oken-aluminij-PVC</t>
  </si>
  <si>
    <t>Zamenjava termostatnih ventilov in delno radiatorjev</t>
  </si>
  <si>
    <t>Zamenjava strešne kritine-garaža</t>
  </si>
  <si>
    <t>FF</t>
  </si>
  <si>
    <t>skupaj FF</t>
  </si>
  <si>
    <t>adaptacija strehe nad Inštitutom za 
mikrobiologijo in imunologijo</t>
  </si>
  <si>
    <t>predelava sistema za prezračevanje 
na lokaciji Korytkova 2</t>
  </si>
  <si>
    <t>prenova obdukcijske dvorane in vajalnice za študente za Inštitut za sodno medicino - prenos iz leta 2009</t>
  </si>
  <si>
    <t>gradbena dela in zamenjava str. Instalacij v laboratoriju Inštituta za sodno medicino - prenos iz leta 2009</t>
  </si>
  <si>
    <t>ureditev laboratorija za delične kulture Inštituta za mikrobiologijo in imunologijo</t>
  </si>
  <si>
    <t>Ureditev narezovalnice -Inštitut za patologijo</t>
  </si>
  <si>
    <t>Ureditev arhiva - Inštitut za patologijo</t>
  </si>
  <si>
    <t>Ureditev pisarne za administracijo- Inštitut za patologijo</t>
  </si>
  <si>
    <t>Ureditev glavnega laboratorija - Inštitut za patologijo</t>
  </si>
  <si>
    <t>zamenjava oken - ODD Wolfova 12</t>
  </si>
  <si>
    <t>1.</t>
  </si>
  <si>
    <t>Aškerčeva 12 - zamenjava radiatorjev</t>
  </si>
  <si>
    <t>Privoz 11 - gradnja nadstreška za kolesa</t>
  </si>
  <si>
    <t>Privoz 11 - ureditev parkirišča</t>
  </si>
  <si>
    <t>4.</t>
  </si>
  <si>
    <t>Aškerčeva 12 - ureditev računalniške učilnice</t>
  </si>
  <si>
    <t xml:space="preserve">Vegova 4 - izvedba pregleda in meritev elektroinštalacij po celi hiši na lokaciji               </t>
  </si>
  <si>
    <t>8.</t>
  </si>
  <si>
    <t>Vegova 4 - preselitev in ureditev skladišča kemikalij</t>
  </si>
  <si>
    <t>Snežniška 5 - ureditev predavalnice P 6</t>
  </si>
  <si>
    <t>9.</t>
  </si>
  <si>
    <t>Snežniška 5 - adaptacija sobe za projektno delo podiplomskih študentov</t>
  </si>
  <si>
    <t>10.</t>
  </si>
  <si>
    <t>Snežniška 5 - posodobitev dostopa v stavbo in ureditev meteorne vode</t>
  </si>
  <si>
    <t>NTF</t>
  </si>
  <si>
    <t>skupaj NTF</t>
  </si>
  <si>
    <t>obnova tlaka (parketa) telovadnice</t>
  </si>
  <si>
    <t>obnova še zadnjega para sanitarij (WC)</t>
  </si>
  <si>
    <t>obnova električnih instalacij v stavbi PeF, elektro omaric</t>
  </si>
  <si>
    <t>statična sanacija plošče tal galerije telovadnice in stropa male telovadnice</t>
  </si>
  <si>
    <t>popravilo oz. menjava okenskih senčil</t>
  </si>
  <si>
    <t xml:space="preserve">druga etapa prenove svetil na stropu avle PeF </t>
  </si>
  <si>
    <t>prenova sistema prezračevanja (menjava elektronike klimatov)</t>
  </si>
  <si>
    <t>PF</t>
  </si>
  <si>
    <t>sanacija WC-ja - odstranjevanje, polaganje tlakov, zamenjava odtočnih cevi</t>
  </si>
  <si>
    <t>sanacija kuhinje - zamakanje v klet, odstranjevanje, polaganje  tlakov, zamenjava cevi</t>
  </si>
  <si>
    <t>nabava in vgradnja klima naprav</t>
  </si>
  <si>
    <t>skupaj PF</t>
  </si>
  <si>
    <t>ZF</t>
  </si>
  <si>
    <t>zamenjava toplovodne inštalacijske cevi</t>
  </si>
  <si>
    <t>preureditev kletnih pr. v labor. za nov št. prog.</t>
  </si>
  <si>
    <t>skupaj ZF</t>
  </si>
  <si>
    <t>obnova prostorov, arhiv, gradbeno, obrtniška in instalacijska dela</t>
  </si>
  <si>
    <t>9 in 12</t>
  </si>
  <si>
    <t>rektorjeva soba - dodatna vrata (hrup)</t>
  </si>
  <si>
    <t>Pohlajevanje, sistemski prostor Rektorat USI</t>
  </si>
  <si>
    <t>skupaj UL</t>
  </si>
  <si>
    <t>KRITERIJI ZA IZBOR INVESTICIJSKO-VZDRŽEVALNIH DEL</t>
  </si>
  <si>
    <t>statična sanacija  / nosilnih elementov stavbe</t>
  </si>
  <si>
    <t>varnostna sanacija / varnost uporabnikov in mimoidočih</t>
  </si>
  <si>
    <t>sanacija streh</t>
  </si>
  <si>
    <t>sanacija instalacij in sanitarij / varnostni in higienski faktor</t>
  </si>
  <si>
    <t xml:space="preserve">5. </t>
  </si>
  <si>
    <t>inšpekcijske odločbe /ki so v obsegu investicijsko vzdrževalnih del</t>
  </si>
  <si>
    <t>sanacija stavbnega pohištva/ prioritetno izpostavljenega zunanjega</t>
  </si>
  <si>
    <t>racionalna raba energije /energent, kotlovnica, grelna telesa, zunanji ovoj stavb/</t>
  </si>
  <si>
    <t>protipožarna zaščita</t>
  </si>
  <si>
    <t>protihrupna zaščita</t>
  </si>
  <si>
    <t>protisončna zaščita</t>
  </si>
  <si>
    <t>ureditev učnih prostorov/ v skladu z izobraževalnim programom/</t>
  </si>
  <si>
    <t>ostala gradbeno-obrtniška in instalacijska dela</t>
  </si>
  <si>
    <t xml:space="preserve">13. </t>
  </si>
  <si>
    <t>protipotresna sanacija /evidentiranje potreb in priprava projektov za uvrstitev v program</t>
  </si>
  <si>
    <t>FPP</t>
  </si>
  <si>
    <t>FRI</t>
  </si>
  <si>
    <t>AŠKERČEVA</t>
  </si>
  <si>
    <t>Zavetiška</t>
  </si>
  <si>
    <t>Tabela 1:  Načrt izvedbe investicij za leto 2010 iz drugih virov ter realizacija izvedbe investicij za leto 2010 iz drugih virov</t>
  </si>
  <si>
    <t>Tabela 2: Načrt investicijskega vzdrževanja nepremičnin  za leto  2010 - iz drugih virov  in realizacija investicijskega vzdrževanja nepremičnin za leto 2010 iz drugih virov</t>
  </si>
  <si>
    <t>Projekt smo preložili, ker nismo zagotovili vseh razpoložljivih virov. MŠŠ zaradi proračunskih težav ni podpisalo pogodbe. Pripravili smo nov IP. Načrtujemo, da bomo projekt izpeljali kot investicijsko vzdrževanje fazno v letih 2011 in 2012.</t>
  </si>
  <si>
    <t>Tehnološka posodobitev športnih dvoran</t>
  </si>
  <si>
    <t>Zaradi časovnih omejitev smo s projektom začeli nekoliko kasneje, zato so se dela začela v letu 2011.</t>
  </si>
  <si>
    <t>Oprema garderob, ureditev pisarn ob garderobah</t>
  </si>
  <si>
    <t xml:space="preserve">Ob prenovi garderob smo uredili nov centralno voden sistem garderobnih omaric (povečana kapaciteta, boljši nadzor, zboljšana požarna varnost) in nabavili garderobne klopi ter sušilnike za lase. Z preureditvijo smo vzpostavili tudi dve novi pisarni. </t>
  </si>
  <si>
    <t>Preureditev prostorov v 3. nadstropju: ORI, multimedijski laboratorij, pisarne</t>
  </si>
  <si>
    <t>Preureditev pisarne CVUŠ</t>
  </si>
  <si>
    <t xml:space="preserve">Zaradi nujnih vzdrževalnih del na računalniškem omrežju in izjemno slabih pogojev dela v celotnem traktu tega nadstropja smo je bilo smiselno pristopiti k obnovi celotnega trakta. </t>
  </si>
  <si>
    <t xml:space="preserve">Novo nastale potrebe delovanja CVUŠ-a so narekovale preureditev prostora. </t>
  </si>
  <si>
    <t>V skladu s programom posodobitve športnih dvoran in pridobljenih sredstev MŠŠ in FŠO smo prenovili športno dvorano Krn.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</si>
</sst>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* #,##0.00\ [$€-1]_-;\-* #,##0.00\ [$€-1]_-;_-* &quot;-&quot;??\ [$€-1]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name val="NewsGoth BT"/>
      <family val="0"/>
    </font>
    <font>
      <sz val="10"/>
      <name val="NewsGoth BT"/>
      <family val="0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>
      <alignment/>
      <protection/>
    </xf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36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3" fontId="2" fillId="0" borderId="10" xfId="0" applyNumberFormat="1" applyFont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0" fontId="4" fillId="13" borderId="11" xfId="0" applyFont="1" applyFill="1" applyBorder="1" applyAlignment="1" applyProtection="1">
      <alignment horizontal="center" wrapText="1"/>
      <protection/>
    </xf>
    <xf numFmtId="0" fontId="4" fillId="13" borderId="12" xfId="0" applyFont="1" applyFill="1" applyBorder="1" applyAlignment="1" applyProtection="1">
      <alignment horizontal="center" wrapText="1"/>
      <protection/>
    </xf>
    <xf numFmtId="0" fontId="2" fillId="13" borderId="12" xfId="41" applyFont="1" applyFill="1" applyBorder="1" applyAlignment="1" applyProtection="1">
      <alignment horizontal="center" vertical="center" wrapText="1"/>
      <protection/>
    </xf>
    <xf numFmtId="0" fontId="2" fillId="13" borderId="12" xfId="4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3" fontId="2" fillId="0" borderId="12" xfId="0" applyNumberFormat="1" applyFont="1" applyBorder="1" applyAlignment="1" applyProtection="1">
      <alignment horizontal="right" wrapText="1"/>
      <protection locked="0"/>
    </xf>
    <xf numFmtId="3" fontId="2" fillId="0" borderId="12" xfId="0" applyNumberFormat="1" applyFont="1" applyBorder="1" applyAlignment="1" applyProtection="1">
      <alignment vertical="top" wrapText="1"/>
      <protection locked="0"/>
    </xf>
    <xf numFmtId="0" fontId="4" fillId="13" borderId="10" xfId="0" applyFont="1" applyFill="1" applyBorder="1" applyAlignment="1" applyProtection="1">
      <alignment horizontal="center" vertical="top" wrapText="1"/>
      <protection locked="0"/>
    </xf>
    <xf numFmtId="0" fontId="2" fillId="13" borderId="10" xfId="0" applyFont="1" applyFill="1" applyBorder="1" applyAlignment="1" applyProtection="1">
      <alignment horizontal="left" vertical="top" wrapText="1"/>
      <protection locked="0"/>
    </xf>
    <xf numFmtId="3" fontId="4" fillId="13" borderId="10" xfId="0" applyNumberFormat="1" applyFont="1" applyFill="1" applyBorder="1" applyAlignment="1">
      <alignment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3" fontId="2" fillId="0" borderId="10" xfId="0" applyNumberFormat="1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3" fontId="2" fillId="0" borderId="12" xfId="0" applyNumberFormat="1" applyFont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right" wrapText="1"/>
      <protection locked="0"/>
    </xf>
    <xf numFmtId="0" fontId="4" fillId="13" borderId="10" xfId="0" applyFont="1" applyFill="1" applyBorder="1" applyAlignment="1" applyProtection="1">
      <alignment horizontal="left" vertical="top" wrapText="1"/>
      <protection locked="0"/>
    </xf>
    <xf numFmtId="0" fontId="4" fillId="13" borderId="10" xfId="0" applyFont="1" applyFill="1" applyBorder="1" applyAlignment="1" applyProtection="1">
      <alignment horizontal="center" wrapText="1"/>
      <protection locked="0"/>
    </xf>
    <xf numFmtId="3" fontId="2" fillId="33" borderId="12" xfId="0" applyNumberFormat="1" applyFont="1" applyFill="1" applyBorder="1" applyAlignment="1" applyProtection="1">
      <alignment horizontal="right" wrapText="1"/>
      <protection locked="0"/>
    </xf>
    <xf numFmtId="0" fontId="4" fillId="13" borderId="11" xfId="0" applyFont="1" applyFill="1" applyBorder="1" applyAlignment="1" applyProtection="1">
      <alignment horizontal="center" vertical="top" wrapText="1"/>
      <protection locked="0"/>
    </xf>
    <xf numFmtId="0" fontId="2" fillId="13" borderId="11" xfId="0" applyFont="1" applyFill="1" applyBorder="1" applyAlignment="1" applyProtection="1">
      <alignment horizontal="left" vertical="top" wrapText="1"/>
      <protection locked="0"/>
    </xf>
    <xf numFmtId="0" fontId="4" fillId="13" borderId="11" xfId="0" applyFont="1" applyFill="1" applyBorder="1" applyAlignment="1" applyProtection="1">
      <alignment horizontal="center" wrapText="1"/>
      <protection locked="0"/>
    </xf>
    <xf numFmtId="3" fontId="4" fillId="13" borderId="11" xfId="0" applyNumberFormat="1" applyFont="1" applyFill="1" applyBorder="1" applyAlignment="1">
      <alignment/>
    </xf>
    <xf numFmtId="0" fontId="4" fillId="13" borderId="12" xfId="0" applyFont="1" applyFill="1" applyBorder="1" applyAlignment="1" applyProtection="1">
      <alignment horizontal="center" vertical="top" wrapText="1"/>
      <protection locked="0"/>
    </xf>
    <xf numFmtId="0" fontId="2" fillId="13" borderId="12" xfId="0" applyFont="1" applyFill="1" applyBorder="1" applyAlignment="1" applyProtection="1">
      <alignment horizontal="left" vertical="top" wrapText="1"/>
      <protection locked="0"/>
    </xf>
    <xf numFmtId="0" fontId="4" fillId="13" borderId="12" xfId="0" applyFont="1" applyFill="1" applyBorder="1" applyAlignment="1" applyProtection="1">
      <alignment horizontal="center" wrapText="1"/>
      <protection locked="0"/>
    </xf>
    <xf numFmtId="3" fontId="4" fillId="13" borderId="12" xfId="0" applyNumberFormat="1" applyFont="1" applyFill="1" applyBorder="1" applyAlignment="1">
      <alignment/>
    </xf>
    <xf numFmtId="0" fontId="4" fillId="10" borderId="10" xfId="0" applyFont="1" applyFill="1" applyBorder="1" applyAlignment="1" applyProtection="1">
      <alignment horizontal="center" vertical="top" wrapText="1"/>
      <protection locked="0"/>
    </xf>
    <xf numFmtId="0" fontId="2" fillId="10" borderId="10" xfId="0" applyFont="1" applyFill="1" applyBorder="1" applyAlignment="1" applyProtection="1">
      <alignment horizontal="left" vertical="top" wrapText="1"/>
      <protection locked="0"/>
    </xf>
    <xf numFmtId="0" fontId="4" fillId="10" borderId="10" xfId="0" applyFont="1" applyFill="1" applyBorder="1" applyAlignment="1" applyProtection="1">
      <alignment horizontal="center" wrapText="1"/>
      <protection locked="0"/>
    </xf>
    <xf numFmtId="3" fontId="4" fillId="10" borderId="10" xfId="0" applyNumberFormat="1" applyFont="1" applyFill="1" applyBorder="1" applyAlignment="1">
      <alignment/>
    </xf>
    <xf numFmtId="0" fontId="4" fillId="13" borderId="11" xfId="0" applyFont="1" applyFill="1" applyBorder="1" applyAlignment="1" applyProtection="1">
      <alignment horizontal="center" wrapText="1"/>
      <protection/>
    </xf>
    <xf numFmtId="0" fontId="4" fillId="13" borderId="12" xfId="0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 applyProtection="1">
      <alignment horizontal="center" vertical="top"/>
      <protection locked="0"/>
    </xf>
    <xf numFmtId="3" fontId="2" fillId="34" borderId="12" xfId="0" applyNumberFormat="1" applyFont="1" applyFill="1" applyBorder="1" applyAlignment="1" applyProtection="1">
      <alignment horizontal="right" wrapText="1"/>
      <protection/>
    </xf>
    <xf numFmtId="3" fontId="2" fillId="33" borderId="12" xfId="0" applyNumberFormat="1" applyFont="1" applyFill="1" applyBorder="1" applyAlignment="1" applyProtection="1">
      <alignment vertical="top" wrapText="1"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0" fontId="46" fillId="33" borderId="0" xfId="0" applyFont="1" applyFill="1" applyAlignment="1">
      <alignment/>
    </xf>
    <xf numFmtId="3" fontId="2" fillId="33" borderId="10" xfId="0" applyNumberFormat="1" applyFont="1" applyFill="1" applyBorder="1" applyAlignment="1" applyProtection="1">
      <alignment vertical="top" wrapText="1"/>
      <protection locked="0"/>
    </xf>
    <xf numFmtId="3" fontId="2" fillId="33" borderId="10" xfId="0" applyNumberFormat="1" applyFont="1" applyFill="1" applyBorder="1" applyAlignment="1" applyProtection="1">
      <alignment wrapText="1"/>
      <protection locked="0"/>
    </xf>
    <xf numFmtId="0" fontId="47" fillId="33" borderId="0" xfId="0" applyFont="1" applyFill="1" applyAlignment="1">
      <alignment/>
    </xf>
    <xf numFmtId="0" fontId="2" fillId="0" borderId="12" xfId="0" applyFont="1" applyBorder="1" applyAlignment="1" applyProtection="1">
      <alignment vertical="top" wrapText="1"/>
      <protection locked="0"/>
    </xf>
    <xf numFmtId="3" fontId="2" fillId="33" borderId="12" xfId="0" applyNumberFormat="1" applyFont="1" applyFill="1" applyBorder="1" applyAlignment="1" applyProtection="1">
      <alignment/>
      <protection locked="0"/>
    </xf>
    <xf numFmtId="0" fontId="2" fillId="33" borderId="12" xfId="0" applyFont="1" applyFill="1" applyBorder="1" applyAlignment="1" applyProtection="1">
      <alignment horizontal="center" vertical="top" wrapText="1"/>
      <protection locked="0"/>
    </xf>
    <xf numFmtId="3" fontId="2" fillId="0" borderId="12" xfId="0" applyNumberFormat="1" applyFont="1" applyBorder="1" applyAlignment="1" applyProtection="1">
      <alignment wrapText="1"/>
      <protection locked="0"/>
    </xf>
    <xf numFmtId="3" fontId="2" fillId="33" borderId="12" xfId="0" applyNumberFormat="1" applyFont="1" applyFill="1" applyBorder="1" applyAlignment="1" applyProtection="1">
      <alignment horizontal="right" wrapText="1"/>
      <protection/>
    </xf>
    <xf numFmtId="3" fontId="2" fillId="33" borderId="12" xfId="0" applyNumberFormat="1" applyFont="1" applyFill="1" applyBorder="1" applyAlignment="1" applyProtection="1">
      <alignment wrapText="1"/>
      <protection locked="0"/>
    </xf>
    <xf numFmtId="0" fontId="2" fillId="33" borderId="12" xfId="0" applyFont="1" applyFill="1" applyBorder="1" applyAlignment="1" applyProtection="1">
      <alignment horizontal="center" vertical="top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center" vertical="top"/>
      <protection locked="0"/>
    </xf>
    <xf numFmtId="3" fontId="6" fillId="0" borderId="12" xfId="0" applyNumberFormat="1" applyFont="1" applyBorder="1" applyAlignment="1" applyProtection="1">
      <alignment horizontal="right" wrapText="1"/>
      <protection locked="0"/>
    </xf>
    <xf numFmtId="3" fontId="6" fillId="34" borderId="12" xfId="0" applyNumberFormat="1" applyFont="1" applyFill="1" applyBorder="1" applyAlignment="1" applyProtection="1">
      <alignment horizontal="right" wrapText="1"/>
      <protection/>
    </xf>
    <xf numFmtId="3" fontId="6" fillId="33" borderId="12" xfId="0" applyNumberFormat="1" applyFont="1" applyFill="1" applyBorder="1" applyAlignment="1" applyProtection="1">
      <alignment vertical="top" wrapText="1"/>
      <protection locked="0"/>
    </xf>
    <xf numFmtId="0" fontId="46" fillId="0" borderId="0" xfId="0" applyFont="1" applyAlignment="1">
      <alignment/>
    </xf>
    <xf numFmtId="3" fontId="4" fillId="13" borderId="10" xfId="0" applyNumberFormat="1" applyFont="1" applyFill="1" applyBorder="1" applyAlignment="1" applyProtection="1">
      <alignment horizontal="right" wrapText="1"/>
      <protection locked="0"/>
    </xf>
    <xf numFmtId="0" fontId="47" fillId="0" borderId="0" xfId="0" applyFont="1" applyAlignment="1">
      <alignment/>
    </xf>
    <xf numFmtId="0" fontId="2" fillId="0" borderId="12" xfId="0" applyFont="1" applyBorder="1" applyAlignment="1" applyProtection="1">
      <alignment horizontal="right" vertical="top" wrapText="1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7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top" wrapText="1"/>
      <protection locked="0"/>
    </xf>
    <xf numFmtId="3" fontId="2" fillId="34" borderId="10" xfId="0" applyNumberFormat="1" applyFont="1" applyFill="1" applyBorder="1" applyAlignment="1" applyProtection="1">
      <alignment horizontal="right" wrapText="1"/>
      <protection/>
    </xf>
    <xf numFmtId="3" fontId="4" fillId="13" borderId="11" xfId="0" applyNumberFormat="1" applyFont="1" applyFill="1" applyBorder="1" applyAlignment="1" applyProtection="1">
      <alignment horizontal="right" wrapText="1"/>
      <protection locked="0"/>
    </xf>
    <xf numFmtId="3" fontId="4" fillId="13" borderId="11" xfId="0" applyNumberFormat="1" applyFont="1" applyFill="1" applyBorder="1" applyAlignment="1" applyProtection="1">
      <alignment vertical="top" wrapText="1"/>
      <protection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3" fontId="2" fillId="0" borderId="10" xfId="0" applyNumberFormat="1" applyFont="1" applyFill="1" applyBorder="1" applyAlignment="1" applyProtection="1">
      <alignment horizontal="right" wrapText="1"/>
      <protection locked="0"/>
    </xf>
    <xf numFmtId="3" fontId="2" fillId="34" borderId="10" xfId="0" applyNumberFormat="1" applyFont="1" applyFill="1" applyBorder="1" applyAlignment="1" applyProtection="1">
      <alignment horizontal="right" wrapText="1"/>
      <protection locked="0"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3" fontId="4" fillId="13" borderId="10" xfId="0" applyNumberFormat="1" applyFont="1" applyFill="1" applyBorder="1" applyAlignment="1" applyProtection="1">
      <alignment wrapText="1"/>
      <protection/>
    </xf>
    <xf numFmtId="0" fontId="4" fillId="16" borderId="10" xfId="0" applyFont="1" applyFill="1" applyBorder="1" applyAlignment="1" applyProtection="1">
      <alignment horizontal="center" vertical="top" wrapText="1"/>
      <protection locked="0"/>
    </xf>
    <xf numFmtId="3" fontId="4" fillId="16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13" borderId="13" xfId="41" applyFont="1" applyFill="1" applyBorder="1" applyAlignment="1" applyProtection="1">
      <alignment horizontal="center" vertical="center"/>
      <protection/>
    </xf>
    <xf numFmtId="3" fontId="2" fillId="0" borderId="14" xfId="0" applyNumberFormat="1" applyFont="1" applyBorder="1" applyAlignment="1" applyProtection="1">
      <alignment/>
      <protection locked="0"/>
    </xf>
    <xf numFmtId="3" fontId="4" fillId="13" borderId="14" xfId="0" applyNumberFormat="1" applyFont="1" applyFill="1" applyBorder="1" applyAlignment="1">
      <alignment/>
    </xf>
    <xf numFmtId="3" fontId="2" fillId="0" borderId="14" xfId="0" applyNumberFormat="1" applyFont="1" applyBorder="1" applyAlignment="1" applyProtection="1">
      <alignment horizontal="center" vertical="center"/>
      <protection locked="0"/>
    </xf>
    <xf numFmtId="3" fontId="4" fillId="13" borderId="15" xfId="0" applyNumberFormat="1" applyFont="1" applyFill="1" applyBorder="1" applyAlignment="1">
      <alignment/>
    </xf>
    <xf numFmtId="3" fontId="4" fillId="13" borderId="13" xfId="0" applyNumberFormat="1" applyFont="1" applyFill="1" applyBorder="1" applyAlignment="1">
      <alignment/>
    </xf>
    <xf numFmtId="3" fontId="4" fillId="10" borderId="14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3" fontId="2" fillId="0" borderId="17" xfId="0" applyNumberFormat="1" applyFont="1" applyBorder="1" applyAlignment="1" applyProtection="1">
      <alignment horizontal="right" wrapText="1"/>
      <protection locked="0"/>
    </xf>
    <xf numFmtId="3" fontId="4" fillId="13" borderId="18" xfId="0" applyNumberFormat="1" applyFont="1" applyFill="1" applyBorder="1" applyAlignment="1">
      <alignment/>
    </xf>
    <xf numFmtId="3" fontId="2" fillId="0" borderId="17" xfId="0" applyNumberFormat="1" applyFont="1" applyBorder="1" applyAlignment="1" applyProtection="1">
      <alignment horizontal="center" vertical="center" wrapText="1"/>
      <protection locked="0"/>
    </xf>
    <xf numFmtId="3" fontId="2" fillId="33" borderId="17" xfId="0" applyNumberFormat="1" applyFont="1" applyFill="1" applyBorder="1" applyAlignment="1" applyProtection="1">
      <alignment horizontal="right" wrapText="1"/>
      <protection locked="0"/>
    </xf>
    <xf numFmtId="3" fontId="2" fillId="0" borderId="18" xfId="0" applyNumberFormat="1" applyFont="1" applyBorder="1" applyAlignment="1" applyProtection="1">
      <alignment horizontal="right" wrapText="1"/>
      <protection locked="0"/>
    </xf>
    <xf numFmtId="3" fontId="4" fillId="13" borderId="17" xfId="0" applyNumberFormat="1" applyFont="1" applyFill="1" applyBorder="1" applyAlignment="1">
      <alignment/>
    </xf>
    <xf numFmtId="3" fontId="4" fillId="10" borderId="18" xfId="0" applyNumberFormat="1" applyFont="1" applyFill="1" applyBorder="1" applyAlignment="1">
      <alignment/>
    </xf>
    <xf numFmtId="3" fontId="2" fillId="33" borderId="14" xfId="0" applyNumberFormat="1" applyFont="1" applyFill="1" applyBorder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 horizontal="right" wrapText="1"/>
      <protection locked="0"/>
    </xf>
    <xf numFmtId="3" fontId="4" fillId="13" borderId="14" xfId="0" applyNumberFormat="1" applyFont="1" applyFill="1" applyBorder="1" applyAlignment="1" applyProtection="1">
      <alignment horizontal="right" wrapText="1"/>
      <protection locked="0"/>
    </xf>
    <xf numFmtId="3" fontId="4" fillId="13" borderId="15" xfId="0" applyNumberFormat="1" applyFont="1" applyFill="1" applyBorder="1" applyAlignment="1" applyProtection="1">
      <alignment vertical="top" wrapText="1"/>
      <protection/>
    </xf>
    <xf numFmtId="3" fontId="2" fillId="33" borderId="14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3" fontId="4" fillId="13" borderId="14" xfId="0" applyNumberFormat="1" applyFont="1" applyFill="1" applyBorder="1" applyAlignment="1" applyProtection="1">
      <alignment wrapText="1"/>
      <protection/>
    </xf>
    <xf numFmtId="3" fontId="4" fillId="16" borderId="14" xfId="0" applyNumberFormat="1" applyFont="1" applyFill="1" applyBorder="1" applyAlignment="1" applyProtection="1">
      <alignment horizontal="right" wrapText="1"/>
      <protection locked="0"/>
    </xf>
    <xf numFmtId="3" fontId="6" fillId="0" borderId="17" xfId="0" applyNumberFormat="1" applyFont="1" applyBorder="1" applyAlignment="1" applyProtection="1">
      <alignment horizontal="right" wrapText="1"/>
      <protection locked="0"/>
    </xf>
    <xf numFmtId="3" fontId="4" fillId="13" borderId="18" xfId="0" applyNumberFormat="1" applyFont="1" applyFill="1" applyBorder="1" applyAlignment="1" applyProtection="1">
      <alignment horizontal="right" wrapText="1"/>
      <protection locked="0"/>
    </xf>
    <xf numFmtId="3" fontId="2" fillId="33" borderId="18" xfId="0" applyNumberFormat="1" applyFont="1" applyFill="1" applyBorder="1" applyAlignment="1" applyProtection="1">
      <alignment/>
      <protection locked="0"/>
    </xf>
    <xf numFmtId="3" fontId="4" fillId="13" borderId="19" xfId="0" applyNumberFormat="1" applyFont="1" applyFill="1" applyBorder="1" applyAlignment="1" applyProtection="1">
      <alignment horizontal="right" wrapText="1"/>
      <protection locked="0"/>
    </xf>
    <xf numFmtId="3" fontId="2" fillId="0" borderId="18" xfId="0" applyNumberFormat="1" applyFont="1" applyFill="1" applyBorder="1" applyAlignment="1" applyProtection="1">
      <alignment horizontal="right" wrapText="1"/>
      <protection locked="0"/>
    </xf>
    <xf numFmtId="3" fontId="4" fillId="13" borderId="18" xfId="0" applyNumberFormat="1" applyFont="1" applyFill="1" applyBorder="1" applyAlignment="1" applyProtection="1">
      <alignment wrapText="1"/>
      <protection/>
    </xf>
    <xf numFmtId="3" fontId="4" fillId="16" borderId="18" xfId="0" applyNumberFormat="1" applyFont="1" applyFill="1" applyBorder="1" applyAlignment="1" applyProtection="1">
      <alignment horizontal="right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/>
    </xf>
    <xf numFmtId="0" fontId="4" fillId="13" borderId="11" xfId="0" applyFont="1" applyFill="1" applyBorder="1" applyAlignment="1" applyProtection="1">
      <alignment horizontal="center" wrapText="1"/>
      <protection/>
    </xf>
    <xf numFmtId="0" fontId="4" fillId="13" borderId="12" xfId="0" applyFont="1" applyFill="1" applyBorder="1" applyAlignment="1" applyProtection="1">
      <alignment horizontal="center" wrapText="1"/>
      <protection/>
    </xf>
    <xf numFmtId="0" fontId="4" fillId="13" borderId="10" xfId="0" applyFont="1" applyFill="1" applyBorder="1" applyAlignment="1" applyProtection="1">
      <alignment horizontal="center" wrapText="1"/>
      <protection/>
    </xf>
    <xf numFmtId="4" fontId="4" fillId="13" borderId="11" xfId="0" applyNumberFormat="1" applyFont="1" applyFill="1" applyBorder="1" applyAlignment="1" applyProtection="1">
      <alignment horizontal="center" wrapText="1"/>
      <protection/>
    </xf>
    <xf numFmtId="4" fontId="4" fillId="13" borderId="12" xfId="0" applyNumberFormat="1" applyFont="1" applyFill="1" applyBorder="1" applyAlignment="1" applyProtection="1">
      <alignment horizontal="center" wrapText="1"/>
      <protection/>
    </xf>
    <xf numFmtId="4" fontId="4" fillId="13" borderId="19" xfId="0" applyNumberFormat="1" applyFont="1" applyFill="1" applyBorder="1" applyAlignment="1" applyProtection="1">
      <alignment horizontal="center" wrapText="1"/>
      <protection/>
    </xf>
    <xf numFmtId="4" fontId="4" fillId="13" borderId="17" xfId="0" applyNumberFormat="1" applyFont="1" applyFill="1" applyBorder="1" applyAlignment="1" applyProtection="1">
      <alignment horizontal="center" wrapText="1"/>
      <protection/>
    </xf>
    <xf numFmtId="0" fontId="4" fillId="13" borderId="14" xfId="41" applyFont="1" applyFill="1" applyBorder="1" applyAlignment="1" applyProtection="1">
      <alignment horizontal="center" wrapText="1"/>
      <protection/>
    </xf>
    <xf numFmtId="0" fontId="4" fillId="13" borderId="20" xfId="41" applyFont="1" applyFill="1" applyBorder="1" applyAlignment="1" applyProtection="1">
      <alignment horizontal="center" wrapText="1"/>
      <protection/>
    </xf>
    <xf numFmtId="0" fontId="4" fillId="13" borderId="21" xfId="41" applyFont="1" applyFill="1" applyBorder="1" applyAlignment="1" applyProtection="1">
      <alignment horizontal="center" wrapText="1"/>
      <protection/>
    </xf>
    <xf numFmtId="4" fontId="4" fillId="13" borderId="14" xfId="0" applyNumberFormat="1" applyFont="1" applyFill="1" applyBorder="1" applyAlignment="1" applyProtection="1">
      <alignment horizontal="center" wrapText="1"/>
      <protection/>
    </xf>
    <xf numFmtId="4" fontId="4" fillId="13" borderId="20" xfId="0" applyNumberFormat="1" applyFont="1" applyFill="1" applyBorder="1" applyAlignment="1" applyProtection="1">
      <alignment horizontal="center" wrapText="1"/>
      <protection/>
    </xf>
    <xf numFmtId="4" fontId="4" fillId="13" borderId="21" xfId="0" applyNumberFormat="1" applyFont="1" applyFill="1" applyBorder="1" applyAlignment="1" applyProtection="1">
      <alignment horizontal="center" wrapText="1"/>
      <protection/>
    </xf>
    <xf numFmtId="0" fontId="4" fillId="33" borderId="0" xfId="0" applyFont="1" applyFill="1" applyAlignment="1" applyProtection="1">
      <alignment horizontal="center"/>
      <protection/>
    </xf>
    <xf numFmtId="0" fontId="4" fillId="13" borderId="10" xfId="0" applyFont="1" applyFill="1" applyBorder="1" applyAlignment="1" applyProtection="1">
      <alignment horizontal="left" wrapText="1"/>
      <protection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fin načrt-mšš postavke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3"/>
  <sheetViews>
    <sheetView zoomScalePageLayoutView="0" workbookViewId="0" topLeftCell="A4">
      <pane xSplit="2" ySplit="4" topLeftCell="E18" activePane="bottomRight" state="frozen"/>
      <selection pane="topLeft" activeCell="A4" sqref="A4"/>
      <selection pane="topRight" activeCell="C4" sqref="C4"/>
      <selection pane="bottomLeft" activeCell="A6" sqref="A6"/>
      <selection pane="bottomRight" activeCell="L24" sqref="L24"/>
    </sheetView>
  </sheetViews>
  <sheetFormatPr defaultColWidth="9.140625" defaultRowHeight="15"/>
  <cols>
    <col min="1" max="1" width="9.8515625" style="2" customWidth="1"/>
    <col min="2" max="2" width="14.140625" style="2" customWidth="1"/>
    <col min="3" max="3" width="39.00390625" style="2" customWidth="1"/>
    <col min="4" max="4" width="12.8515625" style="2" customWidth="1"/>
    <col min="5" max="5" width="13.421875" style="2" customWidth="1"/>
    <col min="6" max="7" width="12.7109375" style="2" customWidth="1"/>
    <col min="8" max="8" width="12.8515625" style="2" customWidth="1"/>
    <col min="9" max="11" width="12.7109375" style="2" customWidth="1"/>
    <col min="12" max="12" width="20.140625" style="2" customWidth="1"/>
    <col min="13" max="16384" width="9.140625" style="2" customWidth="1"/>
  </cols>
  <sheetData>
    <row r="2" spans="1:12" ht="12">
      <c r="A2" s="1" t="s">
        <v>5</v>
      </c>
      <c r="B2" s="1"/>
      <c r="H2" s="95"/>
      <c r="L2" s="1"/>
    </row>
    <row r="3" ht="12">
      <c r="H3" s="95"/>
    </row>
    <row r="4" spans="1:8" ht="12">
      <c r="A4" s="120" t="s">
        <v>225</v>
      </c>
      <c r="B4" s="120"/>
      <c r="C4" s="120"/>
      <c r="D4" s="120"/>
      <c r="E4" s="120"/>
      <c r="F4" s="120"/>
      <c r="H4" s="95"/>
    </row>
    <row r="5" ht="12">
      <c r="H5" s="95"/>
    </row>
    <row r="6" spans="1:12" ht="25.5" customHeight="1">
      <c r="A6" s="6"/>
      <c r="B6" s="121" t="s">
        <v>6</v>
      </c>
      <c r="C6" s="123" t="s">
        <v>7</v>
      </c>
      <c r="D6" s="124" t="s">
        <v>63</v>
      </c>
      <c r="E6" s="128" t="s">
        <v>60</v>
      </c>
      <c r="F6" s="129"/>
      <c r="G6" s="129"/>
      <c r="H6" s="126" t="s">
        <v>64</v>
      </c>
      <c r="I6" s="128" t="s">
        <v>61</v>
      </c>
      <c r="J6" s="129"/>
      <c r="K6" s="130"/>
      <c r="L6" s="121" t="s">
        <v>62</v>
      </c>
    </row>
    <row r="7" spans="1:12" ht="36">
      <c r="A7" s="7" t="s">
        <v>0</v>
      </c>
      <c r="B7" s="122"/>
      <c r="C7" s="123"/>
      <c r="D7" s="125"/>
      <c r="E7" s="8" t="s">
        <v>2</v>
      </c>
      <c r="F7" s="8" t="s">
        <v>3</v>
      </c>
      <c r="G7" s="88" t="s">
        <v>4</v>
      </c>
      <c r="H7" s="127"/>
      <c r="I7" s="8" t="s">
        <v>2</v>
      </c>
      <c r="J7" s="8" t="s">
        <v>3</v>
      </c>
      <c r="K7" s="9" t="s">
        <v>4</v>
      </c>
      <c r="L7" s="122"/>
    </row>
    <row r="8" spans="1:12" ht="24.75" customHeight="1">
      <c r="A8" s="10" t="s">
        <v>8</v>
      </c>
      <c r="B8" s="11" t="s">
        <v>32</v>
      </c>
      <c r="C8" s="12" t="s">
        <v>33</v>
      </c>
      <c r="D8" s="13">
        <v>425000</v>
      </c>
      <c r="E8" s="14"/>
      <c r="F8" s="4"/>
      <c r="G8" s="89">
        <v>425000</v>
      </c>
      <c r="H8" s="96"/>
      <c r="I8" s="14"/>
      <c r="J8" s="4"/>
      <c r="K8" s="4"/>
      <c r="L8" s="11"/>
    </row>
    <row r="9" spans="1:12" ht="24.75" customHeight="1">
      <c r="A9" s="10" t="s">
        <v>8</v>
      </c>
      <c r="B9" s="11" t="s">
        <v>34</v>
      </c>
      <c r="C9" s="12" t="s">
        <v>35</v>
      </c>
      <c r="D9" s="13">
        <v>50000</v>
      </c>
      <c r="E9" s="14"/>
      <c r="F9" s="4"/>
      <c r="G9" s="89">
        <v>50000</v>
      </c>
      <c r="H9" s="96"/>
      <c r="I9" s="14"/>
      <c r="J9" s="4"/>
      <c r="K9" s="4"/>
      <c r="L9" s="11"/>
    </row>
    <row r="10" spans="1:12" ht="19.5" customHeight="1">
      <c r="A10" s="15" t="s">
        <v>8</v>
      </c>
      <c r="B10" s="16"/>
      <c r="C10" s="15" t="s">
        <v>9</v>
      </c>
      <c r="D10" s="17">
        <f>SUM(D8:D9)</f>
        <v>475000</v>
      </c>
      <c r="E10" s="17">
        <f>SUM(E8:E9)</f>
        <v>0</v>
      </c>
      <c r="F10" s="17">
        <f>SUM(F8:F9)</f>
        <v>0</v>
      </c>
      <c r="G10" s="90">
        <f>SUM(G8:G9)</f>
        <v>475000</v>
      </c>
      <c r="H10" s="97"/>
      <c r="I10" s="17"/>
      <c r="J10" s="17"/>
      <c r="K10" s="17"/>
      <c r="L10" s="16"/>
    </row>
    <row r="11" spans="1:12" ht="24">
      <c r="A11" s="10" t="s">
        <v>10</v>
      </c>
      <c r="B11" s="11" t="s">
        <v>23</v>
      </c>
      <c r="C11" s="12" t="s">
        <v>24</v>
      </c>
      <c r="D11" s="13">
        <v>42000</v>
      </c>
      <c r="E11" s="14"/>
      <c r="F11" s="4">
        <v>42000</v>
      </c>
      <c r="G11" s="89"/>
      <c r="H11" s="96"/>
      <c r="I11" s="14"/>
      <c r="J11" s="4"/>
      <c r="K11" s="4"/>
      <c r="L11" s="11"/>
    </row>
    <row r="12" spans="1:12" ht="24">
      <c r="A12" s="10" t="s">
        <v>10</v>
      </c>
      <c r="B12" s="11" t="s">
        <v>25</v>
      </c>
      <c r="C12" s="12" t="s">
        <v>26</v>
      </c>
      <c r="D12" s="13">
        <v>78000</v>
      </c>
      <c r="E12" s="14">
        <v>78000</v>
      </c>
      <c r="F12" s="4"/>
      <c r="G12" s="89"/>
      <c r="H12" s="96"/>
      <c r="I12" s="14"/>
      <c r="J12" s="4"/>
      <c r="K12" s="4"/>
      <c r="L12" s="11"/>
    </row>
    <row r="13" spans="1:12" ht="12">
      <c r="A13" s="10" t="s">
        <v>10</v>
      </c>
      <c r="B13" s="11" t="s">
        <v>27</v>
      </c>
      <c r="C13" s="12" t="s">
        <v>28</v>
      </c>
      <c r="D13" s="13">
        <v>15000</v>
      </c>
      <c r="E13" s="14"/>
      <c r="F13" s="4"/>
      <c r="G13" s="89">
        <v>15000</v>
      </c>
      <c r="H13" s="96"/>
      <c r="I13" s="14"/>
      <c r="J13" s="4"/>
      <c r="K13" s="4"/>
      <c r="L13" s="11"/>
    </row>
    <row r="14" spans="1:12" ht="24">
      <c r="A14" s="10" t="s">
        <v>10</v>
      </c>
      <c r="B14" s="18" t="s">
        <v>29</v>
      </c>
      <c r="C14" s="19" t="s">
        <v>30</v>
      </c>
      <c r="D14" s="13">
        <v>20000</v>
      </c>
      <c r="E14" s="20"/>
      <c r="F14" s="4">
        <v>20000</v>
      </c>
      <c r="G14" s="89"/>
      <c r="H14" s="96"/>
      <c r="I14" s="20"/>
      <c r="J14" s="4"/>
      <c r="K14" s="4"/>
      <c r="L14" s="18"/>
    </row>
    <row r="15" spans="1:12" ht="12">
      <c r="A15" s="10" t="s">
        <v>10</v>
      </c>
      <c r="B15" s="18" t="s">
        <v>31</v>
      </c>
      <c r="C15" s="19" t="s">
        <v>59</v>
      </c>
      <c r="D15" s="13">
        <v>150000</v>
      </c>
      <c r="E15" s="20"/>
      <c r="F15" s="4">
        <v>150000</v>
      </c>
      <c r="G15" s="89"/>
      <c r="H15" s="96"/>
      <c r="I15" s="20"/>
      <c r="J15" s="4"/>
      <c r="K15" s="4"/>
      <c r="L15" s="18"/>
    </row>
    <row r="16" spans="1:12" ht="12">
      <c r="A16" s="15" t="s">
        <v>10</v>
      </c>
      <c r="B16" s="16"/>
      <c r="C16" s="15" t="s">
        <v>11</v>
      </c>
      <c r="D16" s="17">
        <f>SUM(D11:D15)</f>
        <v>305000</v>
      </c>
      <c r="E16" s="17">
        <f>SUM(E11:E15)</f>
        <v>78000</v>
      </c>
      <c r="F16" s="17">
        <f>SUM(F11:F15)</f>
        <v>212000</v>
      </c>
      <c r="G16" s="90">
        <f>SUM(G11:G15)</f>
        <v>15000</v>
      </c>
      <c r="H16" s="97"/>
      <c r="I16" s="17"/>
      <c r="J16" s="17"/>
      <c r="K16" s="17"/>
      <c r="L16" s="16"/>
    </row>
    <row r="17" spans="1:12" ht="24.75" customHeight="1">
      <c r="A17" s="21" t="s">
        <v>12</v>
      </c>
      <c r="B17" s="18" t="s">
        <v>12</v>
      </c>
      <c r="C17" s="22" t="s">
        <v>36</v>
      </c>
      <c r="D17" s="13">
        <v>250000</v>
      </c>
      <c r="E17" s="14"/>
      <c r="F17" s="4"/>
      <c r="G17" s="89">
        <v>250000</v>
      </c>
      <c r="H17" s="96"/>
      <c r="I17" s="14"/>
      <c r="J17" s="4"/>
      <c r="K17" s="4"/>
      <c r="L17" s="18"/>
    </row>
    <row r="18" spans="1:12" ht="19.5" customHeight="1">
      <c r="A18" s="15" t="s">
        <v>12</v>
      </c>
      <c r="B18" s="16"/>
      <c r="C18" s="15" t="s">
        <v>56</v>
      </c>
      <c r="D18" s="17">
        <f>SUM(D17:D17)</f>
        <v>250000</v>
      </c>
      <c r="E18" s="17">
        <f>SUM(E17:E17)</f>
        <v>0</v>
      </c>
      <c r="F18" s="17">
        <f>SUM(F17:F17)</f>
        <v>0</v>
      </c>
      <c r="G18" s="90">
        <f>SUM(G17:G17)</f>
        <v>250000</v>
      </c>
      <c r="H18" s="97"/>
      <c r="I18" s="17"/>
      <c r="J18" s="17"/>
      <c r="K18" s="17"/>
      <c r="L18" s="16"/>
    </row>
    <row r="19" spans="1:12" ht="24.75" customHeight="1">
      <c r="A19" s="10" t="s">
        <v>13</v>
      </c>
      <c r="B19" s="11" t="s">
        <v>37</v>
      </c>
      <c r="C19" s="12" t="s">
        <v>38</v>
      </c>
      <c r="D19" s="13">
        <v>145860</v>
      </c>
      <c r="E19" s="14"/>
      <c r="F19" s="4">
        <v>107255</v>
      </c>
      <c r="G19" s="89">
        <v>38605</v>
      </c>
      <c r="H19" s="96"/>
      <c r="I19" s="14"/>
      <c r="J19" s="4"/>
      <c r="K19" s="4"/>
      <c r="L19" s="11"/>
    </row>
    <row r="20" spans="1:12" ht="24.75" customHeight="1">
      <c r="A20" s="10" t="s">
        <v>13</v>
      </c>
      <c r="B20" s="11"/>
      <c r="C20" s="12" t="s">
        <v>39</v>
      </c>
      <c r="D20" s="13">
        <v>150000</v>
      </c>
      <c r="E20" s="14"/>
      <c r="F20" s="4"/>
      <c r="G20" s="89"/>
      <c r="H20" s="96"/>
      <c r="I20" s="14"/>
      <c r="J20" s="4"/>
      <c r="K20" s="4"/>
      <c r="L20" s="11"/>
    </row>
    <row r="21" spans="1:12" ht="19.5" customHeight="1">
      <c r="A21" s="15" t="s">
        <v>13</v>
      </c>
      <c r="B21" s="16"/>
      <c r="C21" s="15" t="s">
        <v>14</v>
      </c>
      <c r="D21" s="17">
        <f>SUM(D19:D20)</f>
        <v>295860</v>
      </c>
      <c r="E21" s="17">
        <f>SUM(E19:E20)</f>
        <v>0</v>
      </c>
      <c r="F21" s="17">
        <f>SUM(F19:F20)</f>
        <v>107255</v>
      </c>
      <c r="G21" s="90">
        <f>SUM(G19:G20)</f>
        <v>38605</v>
      </c>
      <c r="H21" s="97"/>
      <c r="I21" s="17"/>
      <c r="J21" s="17"/>
      <c r="K21" s="17"/>
      <c r="L21" s="16"/>
    </row>
    <row r="22" spans="1:12" ht="134.25" customHeight="1">
      <c r="A22" s="10" t="s">
        <v>15</v>
      </c>
      <c r="B22" s="23" t="s">
        <v>40</v>
      </c>
      <c r="C22" s="23" t="s">
        <v>41</v>
      </c>
      <c r="D22" s="24">
        <v>276830</v>
      </c>
      <c r="E22" s="24">
        <v>60000</v>
      </c>
      <c r="F22" s="5"/>
      <c r="G22" s="91">
        <v>216830</v>
      </c>
      <c r="H22" s="98">
        <v>0</v>
      </c>
      <c r="I22" s="24"/>
      <c r="J22" s="5"/>
      <c r="K22" s="5"/>
      <c r="L22" s="119" t="s">
        <v>227</v>
      </c>
    </row>
    <row r="23" spans="1:12" ht="12">
      <c r="A23" s="15" t="s">
        <v>15</v>
      </c>
      <c r="B23" s="26"/>
      <c r="C23" s="15" t="s">
        <v>16</v>
      </c>
      <c r="D23" s="17">
        <f>SUM(D22:D22)</f>
        <v>276830</v>
      </c>
      <c r="E23" s="17">
        <f>SUM(E22:E22)</f>
        <v>60000</v>
      </c>
      <c r="F23" s="17">
        <f>SUM(F22:F22)</f>
        <v>0</v>
      </c>
      <c r="G23" s="90">
        <f>SUM(G22:G22)</f>
        <v>216830</v>
      </c>
      <c r="H23" s="97"/>
      <c r="I23" s="17"/>
      <c r="J23" s="17"/>
      <c r="K23" s="17"/>
      <c r="L23" s="26"/>
    </row>
    <row r="24" spans="1:12" ht="24">
      <c r="A24" s="10" t="s">
        <v>17</v>
      </c>
      <c r="B24" s="11"/>
      <c r="C24" s="12" t="s">
        <v>42</v>
      </c>
      <c r="D24" s="28"/>
      <c r="E24" s="14"/>
      <c r="F24" s="4"/>
      <c r="G24" s="89">
        <v>1000000</v>
      </c>
      <c r="H24" s="99"/>
      <c r="I24" s="14"/>
      <c r="J24" s="4"/>
      <c r="K24" s="4"/>
      <c r="L24" s="11"/>
    </row>
    <row r="25" spans="1:12" ht="36">
      <c r="A25" s="10" t="s">
        <v>17</v>
      </c>
      <c r="B25" s="11" t="s">
        <v>43</v>
      </c>
      <c r="C25" s="12" t="s">
        <v>44</v>
      </c>
      <c r="D25" s="13">
        <v>30000</v>
      </c>
      <c r="E25" s="14"/>
      <c r="F25" s="4"/>
      <c r="G25" s="89">
        <v>30000</v>
      </c>
      <c r="H25" s="96"/>
      <c r="I25" s="14"/>
      <c r="J25" s="4"/>
      <c r="K25" s="4"/>
      <c r="L25" s="11"/>
    </row>
    <row r="26" spans="1:12" ht="24">
      <c r="A26" s="10" t="s">
        <v>17</v>
      </c>
      <c r="B26" s="11" t="s">
        <v>45</v>
      </c>
      <c r="C26" s="12" t="s">
        <v>46</v>
      </c>
      <c r="D26" s="13">
        <v>55000</v>
      </c>
      <c r="E26" s="14"/>
      <c r="F26" s="4"/>
      <c r="G26" s="89">
        <v>55000</v>
      </c>
      <c r="H26" s="96"/>
      <c r="I26" s="14"/>
      <c r="J26" s="4"/>
      <c r="K26" s="4"/>
      <c r="L26" s="11"/>
    </row>
    <row r="27" spans="1:12" ht="36">
      <c r="A27" s="10" t="s">
        <v>17</v>
      </c>
      <c r="B27" s="11" t="s">
        <v>43</v>
      </c>
      <c r="C27" s="12" t="s">
        <v>47</v>
      </c>
      <c r="D27" s="13">
        <v>15000</v>
      </c>
      <c r="E27" s="14"/>
      <c r="F27" s="4"/>
      <c r="G27" s="89">
        <v>15000</v>
      </c>
      <c r="H27" s="96"/>
      <c r="I27" s="14"/>
      <c r="J27" s="4"/>
      <c r="K27" s="4"/>
      <c r="L27" s="11"/>
    </row>
    <row r="28" spans="1:12" ht="24">
      <c r="A28" s="10" t="s">
        <v>17</v>
      </c>
      <c r="B28" s="18" t="s">
        <v>48</v>
      </c>
      <c r="C28" s="19" t="s">
        <v>49</v>
      </c>
      <c r="D28" s="13">
        <v>40000</v>
      </c>
      <c r="E28" s="20"/>
      <c r="F28" s="4"/>
      <c r="G28" s="89">
        <v>40000</v>
      </c>
      <c r="H28" s="96"/>
      <c r="I28" s="20"/>
      <c r="J28" s="4"/>
      <c r="K28" s="4"/>
      <c r="L28" s="18"/>
    </row>
    <row r="29" spans="1:12" ht="24">
      <c r="A29" s="10" t="s">
        <v>17</v>
      </c>
      <c r="B29" s="18" t="s">
        <v>50</v>
      </c>
      <c r="C29" s="19" t="s">
        <v>51</v>
      </c>
      <c r="D29" s="13">
        <v>100000</v>
      </c>
      <c r="E29" s="20"/>
      <c r="F29" s="4"/>
      <c r="G29" s="89">
        <v>100000</v>
      </c>
      <c r="H29" s="96"/>
      <c r="I29" s="20"/>
      <c r="J29" s="4"/>
      <c r="K29" s="4"/>
      <c r="L29" s="18"/>
    </row>
    <row r="30" spans="1:12" ht="36">
      <c r="A30" s="10" t="s">
        <v>17</v>
      </c>
      <c r="B30" s="18" t="s">
        <v>52</v>
      </c>
      <c r="C30" s="19" t="s">
        <v>53</v>
      </c>
      <c r="D30" s="13">
        <v>1500000</v>
      </c>
      <c r="E30" s="20"/>
      <c r="F30" s="4"/>
      <c r="G30" s="89">
        <v>1500000</v>
      </c>
      <c r="H30" s="96"/>
      <c r="I30" s="20"/>
      <c r="J30" s="4"/>
      <c r="K30" s="4"/>
      <c r="L30" s="18"/>
    </row>
    <row r="31" spans="1:12" ht="19.5" customHeight="1">
      <c r="A31" s="15" t="s">
        <v>17</v>
      </c>
      <c r="B31" s="16"/>
      <c r="C31" s="27" t="s">
        <v>18</v>
      </c>
      <c r="D31" s="17">
        <f>SUM(D24:D30)</f>
        <v>1740000</v>
      </c>
      <c r="E31" s="17">
        <f>SUM(E24:E30)</f>
        <v>0</v>
      </c>
      <c r="F31" s="17">
        <f>SUM(F24:F30)</f>
        <v>0</v>
      </c>
      <c r="G31" s="90">
        <f>SUM(G24:G30)</f>
        <v>2740000</v>
      </c>
      <c r="H31" s="97"/>
      <c r="I31" s="17"/>
      <c r="J31" s="17"/>
      <c r="K31" s="17"/>
      <c r="L31" s="16"/>
    </row>
    <row r="32" spans="1:12" ht="24.75" customHeight="1">
      <c r="A32" s="10" t="s">
        <v>19</v>
      </c>
      <c r="B32" s="11" t="s">
        <v>54</v>
      </c>
      <c r="C32" s="12" t="s">
        <v>55</v>
      </c>
      <c r="D32" s="28">
        <v>30000</v>
      </c>
      <c r="E32" s="14"/>
      <c r="F32" s="4">
        <v>30000</v>
      </c>
      <c r="G32" s="89"/>
      <c r="H32" s="99"/>
      <c r="I32" s="14"/>
      <c r="J32" s="4"/>
      <c r="K32" s="4"/>
      <c r="L32" s="11"/>
    </row>
    <row r="33" spans="1:12" ht="19.5" customHeight="1">
      <c r="A33" s="29" t="s">
        <v>19</v>
      </c>
      <c r="B33" s="30"/>
      <c r="C33" s="31" t="s">
        <v>21</v>
      </c>
      <c r="D33" s="17">
        <f>SUM(D32:D32)</f>
        <v>30000</v>
      </c>
      <c r="E33" s="32">
        <f>SUM(E32:E32)</f>
        <v>0</v>
      </c>
      <c r="F33" s="32">
        <f>SUM(F32:F32)</f>
        <v>30000</v>
      </c>
      <c r="G33" s="92">
        <f>SUM(G32:G32)</f>
        <v>0</v>
      </c>
      <c r="H33" s="97"/>
      <c r="I33" s="32"/>
      <c r="J33" s="32"/>
      <c r="K33" s="32"/>
      <c r="L33" s="30"/>
    </row>
    <row r="34" spans="1:12" ht="36">
      <c r="A34" s="21" t="s">
        <v>20</v>
      </c>
      <c r="B34" s="18"/>
      <c r="C34" s="19" t="s">
        <v>58</v>
      </c>
      <c r="D34" s="25">
        <v>110000</v>
      </c>
      <c r="E34" s="20"/>
      <c r="F34" s="4"/>
      <c r="G34" s="89">
        <v>110000</v>
      </c>
      <c r="H34" s="100"/>
      <c r="I34" s="20"/>
      <c r="J34" s="4"/>
      <c r="K34" s="4"/>
      <c r="L34" s="18"/>
    </row>
    <row r="35" spans="1:12" ht="19.5" customHeight="1">
      <c r="A35" s="33" t="s">
        <v>20</v>
      </c>
      <c r="B35" s="34"/>
      <c r="C35" s="35" t="s">
        <v>22</v>
      </c>
      <c r="D35" s="36">
        <v>110000</v>
      </c>
      <c r="E35" s="36"/>
      <c r="F35" s="36"/>
      <c r="G35" s="93">
        <f>SUM(G34)</f>
        <v>110000</v>
      </c>
      <c r="H35" s="101"/>
      <c r="I35" s="36"/>
      <c r="J35" s="36"/>
      <c r="K35" s="36"/>
      <c r="L35" s="34"/>
    </row>
    <row r="36" spans="2:12" ht="12">
      <c r="B36" s="3"/>
      <c r="C36" s="3"/>
      <c r="H36" s="95"/>
      <c r="L36" s="3"/>
    </row>
    <row r="37" spans="1:12" ht="19.5" customHeight="1">
      <c r="A37" s="37"/>
      <c r="B37" s="38"/>
      <c r="C37" s="39" t="s">
        <v>57</v>
      </c>
      <c r="D37" s="40">
        <f>SUM(D33,D31,D23,D21,D18,D16,D10,D35)</f>
        <v>3482690</v>
      </c>
      <c r="E37" s="40">
        <f>SUM(E33,E31,E23,E21,E18,E16,E10,E35)</f>
        <v>138000</v>
      </c>
      <c r="F37" s="40">
        <f>SUM(F33,F31,F23,F21,F18,F16,F10,F35)</f>
        <v>349255</v>
      </c>
      <c r="G37" s="94">
        <f>SUM(G33,G31,G23,G21,G18,G16,G10,G35)</f>
        <v>3845435</v>
      </c>
      <c r="H37" s="102"/>
      <c r="I37" s="40"/>
      <c r="J37" s="40"/>
      <c r="K37" s="40"/>
      <c r="L37" s="38"/>
    </row>
    <row r="38" spans="2:12" ht="12">
      <c r="B38" s="3"/>
      <c r="C38" s="3"/>
      <c r="L38" s="3"/>
    </row>
    <row r="39" spans="2:12" ht="12">
      <c r="B39" s="3"/>
      <c r="C39" s="3"/>
      <c r="L39" s="3"/>
    </row>
    <row r="40" spans="2:12" ht="12">
      <c r="B40" s="3"/>
      <c r="C40" s="3"/>
      <c r="L40" s="3"/>
    </row>
    <row r="41" spans="2:12" ht="12">
      <c r="B41" s="3"/>
      <c r="C41" s="3"/>
      <c r="L41" s="3"/>
    </row>
    <row r="42" spans="2:12" ht="12">
      <c r="B42" s="3"/>
      <c r="C42" s="3"/>
      <c r="L42" s="3"/>
    </row>
    <row r="43" spans="2:12" ht="12">
      <c r="B43" s="3"/>
      <c r="C43" s="3"/>
      <c r="L43" s="3"/>
    </row>
    <row r="44" spans="2:12" ht="12">
      <c r="B44" s="3"/>
      <c r="C44" s="3"/>
      <c r="L44" s="3"/>
    </row>
    <row r="45" spans="2:12" ht="12">
      <c r="B45" s="3"/>
      <c r="C45" s="3"/>
      <c r="L45" s="3"/>
    </row>
    <row r="46" spans="2:12" ht="12">
      <c r="B46" s="3"/>
      <c r="C46" s="3"/>
      <c r="L46" s="3"/>
    </row>
    <row r="47" spans="2:12" ht="12">
      <c r="B47" s="3"/>
      <c r="C47" s="3"/>
      <c r="L47" s="3"/>
    </row>
    <row r="48" spans="2:12" ht="12">
      <c r="B48" s="3"/>
      <c r="C48" s="3"/>
      <c r="L48" s="3"/>
    </row>
    <row r="49" spans="2:12" ht="12">
      <c r="B49" s="3"/>
      <c r="C49" s="3"/>
      <c r="L49" s="3"/>
    </row>
    <row r="50" spans="2:12" ht="12">
      <c r="B50" s="3"/>
      <c r="C50" s="3"/>
      <c r="L50" s="3"/>
    </row>
    <row r="51" spans="2:12" ht="12">
      <c r="B51" s="3"/>
      <c r="C51" s="3"/>
      <c r="L51" s="3"/>
    </row>
    <row r="52" spans="2:12" ht="12">
      <c r="B52" s="3"/>
      <c r="C52" s="3"/>
      <c r="L52" s="3"/>
    </row>
    <row r="53" spans="2:12" ht="12">
      <c r="B53" s="3"/>
      <c r="C53" s="3"/>
      <c r="L53" s="3"/>
    </row>
    <row r="54" spans="2:12" ht="12">
      <c r="B54" s="3"/>
      <c r="C54" s="3"/>
      <c r="L54" s="3"/>
    </row>
    <row r="55" spans="2:12" ht="12">
      <c r="B55" s="3"/>
      <c r="C55" s="3"/>
      <c r="L55" s="3"/>
    </row>
    <row r="56" spans="2:12" ht="12">
      <c r="B56" s="3"/>
      <c r="C56" s="3"/>
      <c r="L56" s="3"/>
    </row>
    <row r="57" spans="2:12" ht="12">
      <c r="B57" s="3"/>
      <c r="C57" s="3"/>
      <c r="L57" s="3"/>
    </row>
    <row r="58" spans="2:12" ht="12">
      <c r="B58" s="3"/>
      <c r="C58" s="3"/>
      <c r="L58" s="3"/>
    </row>
    <row r="59" spans="2:12" ht="12">
      <c r="B59" s="3"/>
      <c r="C59" s="3"/>
      <c r="L59" s="3"/>
    </row>
    <row r="60" spans="2:12" ht="12">
      <c r="B60" s="3"/>
      <c r="C60" s="3"/>
      <c r="L60" s="3"/>
    </row>
    <row r="61" spans="2:12" ht="12">
      <c r="B61" s="3"/>
      <c r="C61" s="3"/>
      <c r="L61" s="3"/>
    </row>
    <row r="62" spans="2:12" ht="12">
      <c r="B62" s="3"/>
      <c r="C62" s="3"/>
      <c r="L62" s="3"/>
    </row>
    <row r="63" spans="2:12" ht="12">
      <c r="B63" s="3"/>
      <c r="C63" s="3"/>
      <c r="L63" s="3"/>
    </row>
  </sheetData>
  <sheetProtection/>
  <autoFilter ref="A7:A35"/>
  <mergeCells count="8">
    <mergeCell ref="A4:F4"/>
    <mergeCell ref="L6:L7"/>
    <mergeCell ref="B6:B7"/>
    <mergeCell ref="C6:C7"/>
    <mergeCell ref="D6:D7"/>
    <mergeCell ref="H6:H7"/>
    <mergeCell ref="E6:G6"/>
    <mergeCell ref="I6:K6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7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0"/>
  <sheetViews>
    <sheetView tabSelected="1" zoomScalePageLayoutView="0" workbookViewId="0" topLeftCell="A2">
      <pane ySplit="4" topLeftCell="A55" activePane="bottomLeft" state="frozen"/>
      <selection pane="topLeft" activeCell="A2" sqref="A2"/>
      <selection pane="bottomLeft" activeCell="C65" sqref="C65"/>
    </sheetView>
  </sheetViews>
  <sheetFormatPr defaultColWidth="9.140625" defaultRowHeight="15"/>
  <cols>
    <col min="1" max="2" width="7.421875" style="2" customWidth="1"/>
    <col min="3" max="3" width="11.00390625" style="43" customWidth="1"/>
    <col min="4" max="4" width="7.140625" style="2" customWidth="1"/>
    <col min="5" max="5" width="44.7109375" style="2" customWidth="1"/>
    <col min="6" max="6" width="10.28125" style="2" customWidth="1"/>
    <col min="7" max="8" width="9.140625" style="67" customWidth="1"/>
    <col min="9" max="10" width="9.421875" style="67" customWidth="1"/>
    <col min="11" max="11" width="10.28125" style="2" customWidth="1"/>
    <col min="12" max="13" width="9.140625" style="67" customWidth="1"/>
    <col min="14" max="15" width="9.421875" style="67" customWidth="1"/>
    <col min="16" max="16" width="21.00390625" style="67" customWidth="1"/>
    <col min="17" max="16384" width="9.140625" style="67" customWidth="1"/>
  </cols>
  <sheetData>
    <row r="1" s="2" customFormat="1" ht="12">
      <c r="C1" s="43"/>
    </row>
    <row r="2" spans="1:4" s="2" customFormat="1" ht="12">
      <c r="A2" s="1" t="s">
        <v>226</v>
      </c>
      <c r="B2" s="1"/>
      <c r="C2" s="44"/>
      <c r="D2" s="1"/>
    </row>
    <row r="3" spans="1:4" s="2" customFormat="1" ht="12">
      <c r="A3" s="1"/>
      <c r="B3" s="1"/>
      <c r="C3" s="44"/>
      <c r="D3" s="1"/>
    </row>
    <row r="4" spans="1:16" s="2" customFormat="1" ht="44.25" customHeight="1">
      <c r="A4" s="41"/>
      <c r="B4" s="41"/>
      <c r="C4" s="123" t="s">
        <v>65</v>
      </c>
      <c r="D4" s="135" t="s">
        <v>66</v>
      </c>
      <c r="E4" s="123" t="s">
        <v>67</v>
      </c>
      <c r="F4" s="124" t="s">
        <v>63</v>
      </c>
      <c r="G4" s="131" t="s">
        <v>68</v>
      </c>
      <c r="H4" s="132"/>
      <c r="I4" s="132"/>
      <c r="J4" s="132"/>
      <c r="K4" s="126" t="s">
        <v>64</v>
      </c>
      <c r="L4" s="131" t="s">
        <v>69</v>
      </c>
      <c r="M4" s="132"/>
      <c r="N4" s="132"/>
      <c r="O4" s="133"/>
      <c r="P4" s="124" t="s">
        <v>62</v>
      </c>
    </row>
    <row r="5" spans="1:16" s="2" customFormat="1" ht="48.75" customHeight="1">
      <c r="A5" s="42" t="s">
        <v>0</v>
      </c>
      <c r="B5" s="42"/>
      <c r="C5" s="123"/>
      <c r="D5" s="135"/>
      <c r="E5" s="123"/>
      <c r="F5" s="125"/>
      <c r="G5" s="8" t="s">
        <v>1</v>
      </c>
      <c r="H5" s="8" t="s">
        <v>2</v>
      </c>
      <c r="I5" s="8" t="s">
        <v>3</v>
      </c>
      <c r="J5" s="88" t="s">
        <v>4</v>
      </c>
      <c r="K5" s="127"/>
      <c r="L5" s="8" t="s">
        <v>1</v>
      </c>
      <c r="M5" s="8" t="s">
        <v>2</v>
      </c>
      <c r="N5" s="8" t="s">
        <v>3</v>
      </c>
      <c r="O5" s="9" t="s">
        <v>4</v>
      </c>
      <c r="P5" s="125"/>
    </row>
    <row r="6" spans="1:16" s="49" customFormat="1" ht="12">
      <c r="A6" s="10" t="s">
        <v>8</v>
      </c>
      <c r="B6" s="10"/>
      <c r="C6" s="12" t="s">
        <v>70</v>
      </c>
      <c r="D6" s="11">
        <v>1</v>
      </c>
      <c r="E6" s="45" t="s">
        <v>71</v>
      </c>
      <c r="F6" s="13">
        <v>30000</v>
      </c>
      <c r="G6" s="46"/>
      <c r="H6" s="47"/>
      <c r="I6" s="48"/>
      <c r="J6" s="103">
        <v>30000</v>
      </c>
      <c r="K6" s="96"/>
      <c r="L6" s="46"/>
      <c r="M6" s="47"/>
      <c r="N6" s="48"/>
      <c r="O6" s="48"/>
      <c r="P6" s="48"/>
    </row>
    <row r="7" spans="1:16" s="49" customFormat="1" ht="12">
      <c r="A7" s="10" t="s">
        <v>8</v>
      </c>
      <c r="B7" s="10"/>
      <c r="C7" s="12" t="s">
        <v>72</v>
      </c>
      <c r="D7" s="11">
        <v>3</v>
      </c>
      <c r="E7" s="45" t="s">
        <v>73</v>
      </c>
      <c r="F7" s="13">
        <v>60000</v>
      </c>
      <c r="G7" s="46"/>
      <c r="H7" s="47"/>
      <c r="I7" s="48">
        <v>30000</v>
      </c>
      <c r="J7" s="103">
        <v>30000</v>
      </c>
      <c r="K7" s="96"/>
      <c r="L7" s="46"/>
      <c r="M7" s="47"/>
      <c r="N7" s="48"/>
      <c r="O7" s="48"/>
      <c r="P7" s="48"/>
    </row>
    <row r="8" spans="1:16" s="49" customFormat="1" ht="12">
      <c r="A8" s="10" t="s">
        <v>8</v>
      </c>
      <c r="B8" s="10"/>
      <c r="C8" s="12" t="s">
        <v>74</v>
      </c>
      <c r="D8" s="11">
        <v>4</v>
      </c>
      <c r="E8" s="45" t="s">
        <v>75</v>
      </c>
      <c r="F8" s="13">
        <v>63000</v>
      </c>
      <c r="G8" s="46"/>
      <c r="H8" s="47">
        <v>26000</v>
      </c>
      <c r="I8" s="48">
        <v>24000</v>
      </c>
      <c r="J8" s="103">
        <v>13000</v>
      </c>
      <c r="K8" s="96"/>
      <c r="L8" s="46"/>
      <c r="M8" s="47"/>
      <c r="N8" s="48"/>
      <c r="O8" s="48"/>
      <c r="P8" s="48"/>
    </row>
    <row r="9" spans="1:16" s="49" customFormat="1" ht="12">
      <c r="A9" s="10" t="s">
        <v>8</v>
      </c>
      <c r="B9" s="10"/>
      <c r="C9" s="22">
        <v>11</v>
      </c>
      <c r="D9" s="18">
        <v>5</v>
      </c>
      <c r="E9" s="19" t="s">
        <v>76</v>
      </c>
      <c r="F9" s="13">
        <v>32000</v>
      </c>
      <c r="G9" s="46"/>
      <c r="H9" s="50"/>
      <c r="I9" s="48"/>
      <c r="J9" s="103">
        <v>32000</v>
      </c>
      <c r="K9" s="96"/>
      <c r="L9" s="46"/>
      <c r="M9" s="50"/>
      <c r="N9" s="48"/>
      <c r="O9" s="48"/>
      <c r="P9" s="48"/>
    </row>
    <row r="10" spans="1:16" s="49" customFormat="1" ht="24">
      <c r="A10" s="10" t="s">
        <v>8</v>
      </c>
      <c r="B10" s="10"/>
      <c r="C10" s="22">
        <v>12</v>
      </c>
      <c r="D10" s="18">
        <v>6</v>
      </c>
      <c r="E10" s="19" t="s">
        <v>77</v>
      </c>
      <c r="F10" s="13">
        <v>42000</v>
      </c>
      <c r="G10" s="46"/>
      <c r="H10" s="50"/>
      <c r="I10" s="48">
        <v>12500</v>
      </c>
      <c r="J10" s="103">
        <v>29500</v>
      </c>
      <c r="K10" s="96"/>
      <c r="L10" s="46"/>
      <c r="M10" s="50"/>
      <c r="N10" s="48"/>
      <c r="O10" s="48"/>
      <c r="P10" s="48"/>
    </row>
    <row r="11" spans="1:16" s="49" customFormat="1" ht="24">
      <c r="A11" s="10" t="s">
        <v>8</v>
      </c>
      <c r="B11" s="10"/>
      <c r="C11" s="22">
        <v>8</v>
      </c>
      <c r="D11" s="18">
        <v>7</v>
      </c>
      <c r="E11" s="19" t="s">
        <v>78</v>
      </c>
      <c r="F11" s="13">
        <v>50000</v>
      </c>
      <c r="G11" s="46"/>
      <c r="H11" s="50"/>
      <c r="I11" s="48">
        <v>30000</v>
      </c>
      <c r="J11" s="103">
        <v>20000</v>
      </c>
      <c r="K11" s="96"/>
      <c r="L11" s="46"/>
      <c r="M11" s="50"/>
      <c r="N11" s="48"/>
      <c r="O11" s="48"/>
      <c r="P11" s="48"/>
    </row>
    <row r="12" spans="1:16" s="49" customFormat="1" ht="24">
      <c r="A12" s="10" t="s">
        <v>8</v>
      </c>
      <c r="B12" s="10"/>
      <c r="C12" s="22">
        <v>7</v>
      </c>
      <c r="D12" s="18">
        <v>8</v>
      </c>
      <c r="E12" s="19" t="s">
        <v>79</v>
      </c>
      <c r="F12" s="13">
        <v>79500</v>
      </c>
      <c r="G12" s="46"/>
      <c r="H12" s="51">
        <v>24000</v>
      </c>
      <c r="I12" s="48">
        <v>35000</v>
      </c>
      <c r="J12" s="103">
        <v>20500</v>
      </c>
      <c r="K12" s="96"/>
      <c r="L12" s="46"/>
      <c r="M12" s="51"/>
      <c r="N12" s="48"/>
      <c r="O12" s="48"/>
      <c r="P12" s="48"/>
    </row>
    <row r="13" spans="1:16" s="52" customFormat="1" ht="12">
      <c r="A13" s="15" t="s">
        <v>8</v>
      </c>
      <c r="B13" s="15"/>
      <c r="C13" s="15"/>
      <c r="D13" s="26"/>
      <c r="E13" s="15" t="s">
        <v>9</v>
      </c>
      <c r="F13" s="17">
        <f>SUM(F6:F12)</f>
        <v>356500</v>
      </c>
      <c r="G13" s="17">
        <f>SUM(G6:G12)</f>
        <v>0</v>
      </c>
      <c r="H13" s="17">
        <f>SUM(H6:H12)</f>
        <v>50000</v>
      </c>
      <c r="I13" s="17">
        <f>SUM(I6:I12)</f>
        <v>131500</v>
      </c>
      <c r="J13" s="90">
        <f>SUM(J6:J12)</f>
        <v>175000</v>
      </c>
      <c r="K13" s="97"/>
      <c r="L13" s="17"/>
      <c r="M13" s="17"/>
      <c r="N13" s="17"/>
      <c r="O13" s="17"/>
      <c r="P13" s="17"/>
    </row>
    <row r="14" spans="1:16" s="49" customFormat="1" ht="12">
      <c r="A14" s="21" t="s">
        <v>10</v>
      </c>
      <c r="B14" s="21"/>
      <c r="C14" s="22" t="s">
        <v>70</v>
      </c>
      <c r="D14" s="18"/>
      <c r="E14" s="53" t="s">
        <v>80</v>
      </c>
      <c r="F14" s="13">
        <v>40000</v>
      </c>
      <c r="G14" s="46"/>
      <c r="H14" s="47"/>
      <c r="I14" s="54">
        <v>40000</v>
      </c>
      <c r="J14" s="104"/>
      <c r="K14" s="96"/>
      <c r="L14" s="46"/>
      <c r="M14" s="47"/>
      <c r="N14" s="54"/>
      <c r="O14" s="54"/>
      <c r="P14" s="54"/>
    </row>
    <row r="15" spans="1:16" s="49" customFormat="1" ht="12">
      <c r="A15" s="21" t="s">
        <v>10</v>
      </c>
      <c r="B15" s="21"/>
      <c r="C15" s="22" t="s">
        <v>81</v>
      </c>
      <c r="D15" s="18"/>
      <c r="E15" s="19" t="s">
        <v>82</v>
      </c>
      <c r="F15" s="13">
        <v>35000</v>
      </c>
      <c r="G15" s="46"/>
      <c r="H15" s="50"/>
      <c r="I15" s="48">
        <v>35000</v>
      </c>
      <c r="J15" s="103"/>
      <c r="K15" s="96"/>
      <c r="L15" s="46"/>
      <c r="M15" s="50"/>
      <c r="N15" s="48"/>
      <c r="O15" s="48"/>
      <c r="P15" s="48"/>
    </row>
    <row r="16" spans="1:16" s="49" customFormat="1" ht="14.25" customHeight="1">
      <c r="A16" s="21" t="s">
        <v>10</v>
      </c>
      <c r="B16" s="21"/>
      <c r="C16" s="22" t="s">
        <v>83</v>
      </c>
      <c r="D16" s="18"/>
      <c r="E16" s="19" t="s">
        <v>84</v>
      </c>
      <c r="F16" s="13">
        <v>10000</v>
      </c>
      <c r="G16" s="46"/>
      <c r="H16" s="50"/>
      <c r="I16" s="48">
        <v>10000</v>
      </c>
      <c r="J16" s="103"/>
      <c r="K16" s="96"/>
      <c r="L16" s="46"/>
      <c r="M16" s="50"/>
      <c r="N16" s="48"/>
      <c r="O16" s="48"/>
      <c r="P16" s="48"/>
    </row>
    <row r="17" spans="1:16" s="49" customFormat="1" ht="12">
      <c r="A17" s="21" t="s">
        <v>10</v>
      </c>
      <c r="B17" s="21"/>
      <c r="C17" s="22" t="s">
        <v>85</v>
      </c>
      <c r="D17" s="18"/>
      <c r="E17" s="19" t="s">
        <v>86</v>
      </c>
      <c r="F17" s="13">
        <v>15000</v>
      </c>
      <c r="G17" s="46"/>
      <c r="H17" s="50"/>
      <c r="I17" s="48">
        <v>15000</v>
      </c>
      <c r="J17" s="103"/>
      <c r="K17" s="96"/>
      <c r="L17" s="46"/>
      <c r="M17" s="50"/>
      <c r="N17" s="48"/>
      <c r="O17" s="48"/>
      <c r="P17" s="48"/>
    </row>
    <row r="18" spans="1:16" s="49" customFormat="1" ht="12">
      <c r="A18" s="21" t="s">
        <v>10</v>
      </c>
      <c r="B18" s="21"/>
      <c r="C18" s="22" t="s">
        <v>85</v>
      </c>
      <c r="D18" s="18"/>
      <c r="E18" s="19" t="s">
        <v>87</v>
      </c>
      <c r="F18" s="13">
        <v>4000</v>
      </c>
      <c r="G18" s="46"/>
      <c r="H18" s="50"/>
      <c r="I18" s="48">
        <v>4000</v>
      </c>
      <c r="J18" s="103"/>
      <c r="K18" s="96"/>
      <c r="L18" s="46"/>
      <c r="M18" s="50"/>
      <c r="N18" s="48"/>
      <c r="O18" s="48"/>
      <c r="P18" s="48"/>
    </row>
    <row r="19" spans="1:16" s="49" customFormat="1" ht="12">
      <c r="A19" s="21" t="s">
        <v>10</v>
      </c>
      <c r="B19" s="21"/>
      <c r="C19" s="22" t="s">
        <v>88</v>
      </c>
      <c r="D19" s="18"/>
      <c r="E19" s="19" t="s">
        <v>89</v>
      </c>
      <c r="F19" s="13">
        <v>19000</v>
      </c>
      <c r="G19" s="46"/>
      <c r="H19" s="50"/>
      <c r="I19" s="48">
        <v>19000</v>
      </c>
      <c r="J19" s="103"/>
      <c r="K19" s="96"/>
      <c r="L19" s="46"/>
      <c r="M19" s="50"/>
      <c r="N19" s="48"/>
      <c r="O19" s="48"/>
      <c r="P19" s="48"/>
    </row>
    <row r="20" spans="1:16" s="49" customFormat="1" ht="12">
      <c r="A20" s="21" t="s">
        <v>10</v>
      </c>
      <c r="B20" s="21"/>
      <c r="C20" s="22" t="s">
        <v>81</v>
      </c>
      <c r="D20" s="18"/>
      <c r="E20" s="19" t="s">
        <v>90</v>
      </c>
      <c r="F20" s="13">
        <v>34500</v>
      </c>
      <c r="G20" s="46"/>
      <c r="H20" s="50"/>
      <c r="I20" s="48">
        <v>34500</v>
      </c>
      <c r="J20" s="103"/>
      <c r="K20" s="96"/>
      <c r="L20" s="46"/>
      <c r="M20" s="50"/>
      <c r="N20" s="48"/>
      <c r="O20" s="48"/>
      <c r="P20" s="48"/>
    </row>
    <row r="21" spans="1:16" s="49" customFormat="1" ht="12">
      <c r="A21" s="21" t="s">
        <v>10</v>
      </c>
      <c r="B21" s="21"/>
      <c r="C21" s="22"/>
      <c r="D21" s="18"/>
      <c r="E21" s="19" t="s">
        <v>91</v>
      </c>
      <c r="F21" s="13">
        <v>10000</v>
      </c>
      <c r="G21" s="46"/>
      <c r="H21" s="50"/>
      <c r="I21" s="48">
        <v>10000</v>
      </c>
      <c r="J21" s="103"/>
      <c r="K21" s="96"/>
      <c r="L21" s="46"/>
      <c r="M21" s="50"/>
      <c r="N21" s="48"/>
      <c r="O21" s="48"/>
      <c r="P21" s="48"/>
    </row>
    <row r="22" spans="1:16" s="52" customFormat="1" ht="12">
      <c r="A22" s="15" t="s">
        <v>10</v>
      </c>
      <c r="B22" s="15"/>
      <c r="C22" s="15"/>
      <c r="D22" s="26"/>
      <c r="E22" s="15" t="s">
        <v>11</v>
      </c>
      <c r="F22" s="36">
        <f>SUM(F14:F21)</f>
        <v>167500</v>
      </c>
      <c r="G22" s="36">
        <f>SUM(G14:G21)</f>
        <v>0</v>
      </c>
      <c r="H22" s="36">
        <f>SUM(H14:H21)</f>
        <v>0</v>
      </c>
      <c r="I22" s="36">
        <f>SUM(I14:I21)</f>
        <v>167500</v>
      </c>
      <c r="J22" s="93">
        <f>SUM(J14:J21)</f>
        <v>0</v>
      </c>
      <c r="K22" s="101"/>
      <c r="L22" s="36"/>
      <c r="M22" s="36"/>
      <c r="N22" s="36"/>
      <c r="O22" s="36"/>
      <c r="P22" s="36"/>
    </row>
    <row r="23" spans="1:16" s="2" customFormat="1" ht="24.75" customHeight="1">
      <c r="A23" s="10" t="s">
        <v>92</v>
      </c>
      <c r="B23" s="10"/>
      <c r="C23" s="12" t="s">
        <v>70</v>
      </c>
      <c r="D23" s="11">
        <v>1</v>
      </c>
      <c r="E23" s="11" t="s">
        <v>93</v>
      </c>
      <c r="F23" s="28">
        <v>20000</v>
      </c>
      <c r="G23" s="46"/>
      <c r="H23" s="47"/>
      <c r="I23" s="48"/>
      <c r="J23" s="103">
        <v>20000</v>
      </c>
      <c r="K23" s="99"/>
      <c r="L23" s="46"/>
      <c r="M23" s="47"/>
      <c r="N23" s="48"/>
      <c r="O23" s="48"/>
      <c r="P23" s="48"/>
    </row>
    <row r="24" spans="1:16" s="2" customFormat="1" ht="24.75" customHeight="1">
      <c r="A24" s="10" t="s">
        <v>92</v>
      </c>
      <c r="B24" s="10"/>
      <c r="C24" s="55" t="s">
        <v>83</v>
      </c>
      <c r="D24" s="11" t="s">
        <v>85</v>
      </c>
      <c r="E24" s="11" t="s">
        <v>94</v>
      </c>
      <c r="F24" s="28">
        <v>3000</v>
      </c>
      <c r="G24" s="46"/>
      <c r="H24" s="47"/>
      <c r="I24" s="48"/>
      <c r="J24" s="103">
        <v>3000</v>
      </c>
      <c r="K24" s="99"/>
      <c r="L24" s="46"/>
      <c r="M24" s="47"/>
      <c r="N24" s="48"/>
      <c r="O24" s="48"/>
      <c r="P24" s="48"/>
    </row>
    <row r="25" spans="1:16" s="52" customFormat="1" ht="12">
      <c r="A25" s="15" t="s">
        <v>92</v>
      </c>
      <c r="B25" s="15"/>
      <c r="C25" s="15"/>
      <c r="D25" s="26"/>
      <c r="E25" s="15" t="s">
        <v>95</v>
      </c>
      <c r="F25" s="36">
        <f>SUM(F23:F24)</f>
        <v>23000</v>
      </c>
      <c r="G25" s="36">
        <f>SUM(G23:G24)</f>
        <v>0</v>
      </c>
      <c r="H25" s="36">
        <f>SUM(H23:H24)</f>
        <v>0</v>
      </c>
      <c r="I25" s="36">
        <f>SUM(I23:I24)</f>
        <v>0</v>
      </c>
      <c r="J25" s="93">
        <f>SUM(J23:J24)</f>
        <v>23000</v>
      </c>
      <c r="K25" s="101"/>
      <c r="L25" s="36"/>
      <c r="M25" s="36"/>
      <c r="N25" s="36"/>
      <c r="O25" s="36"/>
      <c r="P25" s="36"/>
    </row>
    <row r="26" spans="1:16" s="49" customFormat="1" ht="12">
      <c r="A26" s="10" t="s">
        <v>96</v>
      </c>
      <c r="B26" s="10"/>
      <c r="C26" s="12">
        <v>12</v>
      </c>
      <c r="D26" s="11" t="s">
        <v>97</v>
      </c>
      <c r="E26" s="11" t="s">
        <v>98</v>
      </c>
      <c r="F26" s="13">
        <v>50000</v>
      </c>
      <c r="G26" s="46"/>
      <c r="H26" s="47"/>
      <c r="I26" s="48"/>
      <c r="J26" s="103">
        <v>50000</v>
      </c>
      <c r="K26" s="96"/>
      <c r="L26" s="46"/>
      <c r="M26" s="47"/>
      <c r="N26" s="48"/>
      <c r="O26" s="48"/>
      <c r="P26" s="48"/>
    </row>
    <row r="27" spans="1:16" s="49" customFormat="1" ht="24">
      <c r="A27" s="21" t="s">
        <v>96</v>
      </c>
      <c r="B27" s="10"/>
      <c r="C27" s="12">
        <v>12</v>
      </c>
      <c r="D27" s="18" t="s">
        <v>99</v>
      </c>
      <c r="E27" s="18" t="s">
        <v>100</v>
      </c>
      <c r="F27" s="13">
        <v>7000</v>
      </c>
      <c r="G27" s="46"/>
      <c r="H27" s="50"/>
      <c r="I27" s="48"/>
      <c r="J27" s="103">
        <v>7000</v>
      </c>
      <c r="K27" s="96"/>
      <c r="L27" s="46"/>
      <c r="M27" s="50"/>
      <c r="N27" s="48"/>
      <c r="O27" s="48"/>
      <c r="P27" s="48"/>
    </row>
    <row r="28" spans="1:16" s="52" customFormat="1" ht="12">
      <c r="A28" s="15" t="s">
        <v>96</v>
      </c>
      <c r="B28" s="15"/>
      <c r="C28" s="15"/>
      <c r="D28" s="26"/>
      <c r="E28" s="15" t="s">
        <v>101</v>
      </c>
      <c r="F28" s="36">
        <f>SUM(F26:F27)</f>
        <v>57000</v>
      </c>
      <c r="G28" s="36">
        <f>SUM(G26:G27)</f>
        <v>0</v>
      </c>
      <c r="H28" s="36">
        <f>SUM(H26:H27)</f>
        <v>0</v>
      </c>
      <c r="I28" s="36">
        <f>SUM(I26:I27)</f>
        <v>0</v>
      </c>
      <c r="J28" s="93">
        <f>SUM(J26:J27)</f>
        <v>57000</v>
      </c>
      <c r="K28" s="101"/>
      <c r="L28" s="36"/>
      <c r="M28" s="36"/>
      <c r="N28" s="36"/>
      <c r="O28" s="36"/>
      <c r="P28" s="36"/>
    </row>
    <row r="29" spans="1:16" s="49" customFormat="1" ht="12">
      <c r="A29" s="10" t="s">
        <v>12</v>
      </c>
      <c r="B29" s="10"/>
      <c r="C29" s="12" t="s">
        <v>83</v>
      </c>
      <c r="D29" s="11">
        <v>1</v>
      </c>
      <c r="E29" s="11" t="s">
        <v>102</v>
      </c>
      <c r="F29" s="13">
        <v>30000</v>
      </c>
      <c r="G29" s="46"/>
      <c r="H29" s="47"/>
      <c r="I29" s="48"/>
      <c r="J29" s="103">
        <v>30000</v>
      </c>
      <c r="K29" s="96"/>
      <c r="L29" s="46"/>
      <c r="M29" s="47"/>
      <c r="N29" s="48"/>
      <c r="O29" s="48"/>
      <c r="P29" s="48"/>
    </row>
    <row r="30" spans="1:16" s="49" customFormat="1" ht="24">
      <c r="A30" s="10" t="s">
        <v>12</v>
      </c>
      <c r="B30" s="10"/>
      <c r="C30" s="12" t="s">
        <v>83</v>
      </c>
      <c r="D30" s="11">
        <v>2</v>
      </c>
      <c r="E30" s="11" t="s">
        <v>103</v>
      </c>
      <c r="F30" s="13">
        <v>35000</v>
      </c>
      <c r="G30" s="46"/>
      <c r="H30" s="47"/>
      <c r="I30" s="48"/>
      <c r="J30" s="103">
        <v>35000</v>
      </c>
      <c r="K30" s="96"/>
      <c r="L30" s="46"/>
      <c r="M30" s="47"/>
      <c r="N30" s="48"/>
      <c r="O30" s="48"/>
      <c r="P30" s="48"/>
    </row>
    <row r="31" spans="1:16" s="49" customFormat="1" ht="12">
      <c r="A31" s="10" t="s">
        <v>12</v>
      </c>
      <c r="B31" s="10"/>
      <c r="C31" s="22" t="s">
        <v>81</v>
      </c>
      <c r="D31" s="18">
        <v>6</v>
      </c>
      <c r="E31" s="11" t="s">
        <v>104</v>
      </c>
      <c r="F31" s="13">
        <v>200000</v>
      </c>
      <c r="G31" s="46"/>
      <c r="H31" s="50"/>
      <c r="I31" s="48"/>
      <c r="J31" s="103">
        <v>200000</v>
      </c>
      <c r="K31" s="96"/>
      <c r="L31" s="46"/>
      <c r="M31" s="50"/>
      <c r="N31" s="48"/>
      <c r="O31" s="48"/>
      <c r="P31" s="48"/>
    </row>
    <row r="32" spans="1:16" s="49" customFormat="1" ht="12">
      <c r="A32" s="10" t="s">
        <v>12</v>
      </c>
      <c r="B32" s="10"/>
      <c r="C32" s="22" t="s">
        <v>105</v>
      </c>
      <c r="D32" s="18">
        <v>7</v>
      </c>
      <c r="E32" s="18" t="s">
        <v>106</v>
      </c>
      <c r="F32" s="13">
        <v>55000</v>
      </c>
      <c r="G32" s="46"/>
      <c r="H32" s="50"/>
      <c r="I32" s="48"/>
      <c r="J32" s="103">
        <v>55000</v>
      </c>
      <c r="K32" s="96"/>
      <c r="L32" s="46"/>
      <c r="M32" s="50"/>
      <c r="N32" s="48"/>
      <c r="O32" s="48"/>
      <c r="P32" s="48"/>
    </row>
    <row r="33" spans="1:16" s="52" customFormat="1" ht="12">
      <c r="A33" s="15" t="s">
        <v>12</v>
      </c>
      <c r="B33" s="15"/>
      <c r="C33" s="15"/>
      <c r="D33" s="26"/>
      <c r="E33" s="15" t="s">
        <v>107</v>
      </c>
      <c r="F33" s="36">
        <f>SUM(F29:F32)</f>
        <v>320000</v>
      </c>
      <c r="G33" s="36">
        <f>SUM(G29:G32)</f>
        <v>0</v>
      </c>
      <c r="H33" s="36">
        <f>SUM(H29:H32)</f>
        <v>0</v>
      </c>
      <c r="I33" s="36">
        <f>SUM(I29:I32)</f>
        <v>0</v>
      </c>
      <c r="J33" s="93">
        <f>SUM(J29:J32)</f>
        <v>320000</v>
      </c>
      <c r="K33" s="101"/>
      <c r="L33" s="36"/>
      <c r="M33" s="36"/>
      <c r="N33" s="36"/>
      <c r="O33" s="36"/>
      <c r="P33" s="36"/>
    </row>
    <row r="34" spans="1:16" s="49" customFormat="1" ht="12">
      <c r="A34" s="10" t="s">
        <v>108</v>
      </c>
      <c r="B34" s="10"/>
      <c r="C34" s="12">
        <v>11</v>
      </c>
      <c r="D34" s="11">
        <v>3</v>
      </c>
      <c r="E34" s="11" t="s">
        <v>109</v>
      </c>
      <c r="F34" s="13">
        <v>80000</v>
      </c>
      <c r="G34" s="46"/>
      <c r="H34" s="47"/>
      <c r="I34" s="48"/>
      <c r="J34" s="103">
        <v>80000</v>
      </c>
      <c r="K34" s="96"/>
      <c r="L34" s="46"/>
      <c r="M34" s="47"/>
      <c r="N34" s="48"/>
      <c r="O34" s="48"/>
      <c r="P34" s="48"/>
    </row>
    <row r="35" spans="1:16" s="49" customFormat="1" ht="24">
      <c r="A35" s="10" t="s">
        <v>108</v>
      </c>
      <c r="B35" s="10"/>
      <c r="C35" s="12">
        <v>12</v>
      </c>
      <c r="D35" s="11">
        <v>4</v>
      </c>
      <c r="E35" s="11" t="s">
        <v>110</v>
      </c>
      <c r="F35" s="13">
        <v>130000</v>
      </c>
      <c r="G35" s="46"/>
      <c r="H35" s="47"/>
      <c r="I35" s="48"/>
      <c r="J35" s="103">
        <v>130000</v>
      </c>
      <c r="K35" s="96"/>
      <c r="L35" s="46"/>
      <c r="M35" s="47"/>
      <c r="N35" s="48"/>
      <c r="O35" s="48"/>
      <c r="P35" s="48"/>
    </row>
    <row r="36" spans="1:16" s="52" customFormat="1" ht="12">
      <c r="A36" s="15" t="s">
        <v>108</v>
      </c>
      <c r="B36" s="15"/>
      <c r="C36" s="15"/>
      <c r="D36" s="26"/>
      <c r="E36" s="15" t="s">
        <v>111</v>
      </c>
      <c r="F36" s="36">
        <f>SUM(F34:F35)</f>
        <v>210000</v>
      </c>
      <c r="G36" s="36">
        <f>SUM(G34:G35)</f>
        <v>0</v>
      </c>
      <c r="H36" s="36">
        <f>SUM(H34:H35)</f>
        <v>0</v>
      </c>
      <c r="I36" s="36">
        <f>SUM(I34:I35)</f>
        <v>0</v>
      </c>
      <c r="J36" s="93">
        <f>SUM(J34:J35)</f>
        <v>210000</v>
      </c>
      <c r="K36" s="101"/>
      <c r="L36" s="36"/>
      <c r="M36" s="36"/>
      <c r="N36" s="36"/>
      <c r="O36" s="36"/>
      <c r="P36" s="36"/>
    </row>
    <row r="37" spans="1:16" s="49" customFormat="1" ht="12">
      <c r="A37" s="10" t="s">
        <v>112</v>
      </c>
      <c r="B37" s="10"/>
      <c r="C37" s="12" t="s">
        <v>72</v>
      </c>
      <c r="D37" s="11">
        <v>1</v>
      </c>
      <c r="E37" s="11" t="s">
        <v>113</v>
      </c>
      <c r="F37" s="13">
        <v>200000</v>
      </c>
      <c r="G37" s="46"/>
      <c r="H37" s="47"/>
      <c r="I37" s="48"/>
      <c r="J37" s="105">
        <v>200000</v>
      </c>
      <c r="K37" s="96"/>
      <c r="L37" s="46"/>
      <c r="M37" s="47"/>
      <c r="N37" s="48"/>
      <c r="O37" s="28"/>
      <c r="P37" s="28"/>
    </row>
    <row r="38" spans="1:16" s="49" customFormat="1" ht="12">
      <c r="A38" s="21" t="s">
        <v>112</v>
      </c>
      <c r="B38" s="10"/>
      <c r="C38" s="12">
        <v>12</v>
      </c>
      <c r="D38" s="18">
        <v>5</v>
      </c>
      <c r="E38" s="11" t="s">
        <v>114</v>
      </c>
      <c r="F38" s="13">
        <v>102000</v>
      </c>
      <c r="G38" s="46"/>
      <c r="H38" s="50"/>
      <c r="I38" s="48">
        <v>102000</v>
      </c>
      <c r="J38" s="105"/>
      <c r="K38" s="96"/>
      <c r="L38" s="46"/>
      <c r="M38" s="50"/>
      <c r="N38" s="48"/>
      <c r="O38" s="28"/>
      <c r="P38" s="28"/>
    </row>
    <row r="39" spans="1:16" s="49" customFormat="1" ht="36">
      <c r="A39" s="21" t="s">
        <v>112</v>
      </c>
      <c r="B39" s="21"/>
      <c r="C39" s="22">
        <v>3</v>
      </c>
      <c r="D39" s="18">
        <v>6</v>
      </c>
      <c r="E39" s="11" t="s">
        <v>115</v>
      </c>
      <c r="F39" s="13">
        <v>70000</v>
      </c>
      <c r="G39" s="46"/>
      <c r="H39" s="50"/>
      <c r="I39" s="48"/>
      <c r="J39" s="105">
        <v>70000</v>
      </c>
      <c r="K39" s="96"/>
      <c r="L39" s="46"/>
      <c r="M39" s="50"/>
      <c r="N39" s="48"/>
      <c r="O39" s="28"/>
      <c r="P39" s="28"/>
    </row>
    <row r="40" spans="1:16" s="49" customFormat="1" ht="12">
      <c r="A40" s="21" t="s">
        <v>112</v>
      </c>
      <c r="B40" s="21"/>
      <c r="C40" s="22">
        <v>7</v>
      </c>
      <c r="D40" s="18">
        <v>8</v>
      </c>
      <c r="E40" s="11" t="s">
        <v>116</v>
      </c>
      <c r="F40" s="13">
        <v>26500</v>
      </c>
      <c r="G40" s="46"/>
      <c r="H40" s="50"/>
      <c r="I40" s="48"/>
      <c r="J40" s="105">
        <v>26500</v>
      </c>
      <c r="K40" s="96"/>
      <c r="L40" s="46"/>
      <c r="M40" s="50"/>
      <c r="N40" s="48"/>
      <c r="O40" s="28"/>
      <c r="P40" s="28"/>
    </row>
    <row r="41" spans="1:16" s="52" customFormat="1" ht="12">
      <c r="A41" s="15" t="s">
        <v>112</v>
      </c>
      <c r="B41" s="15"/>
      <c r="C41" s="15"/>
      <c r="D41" s="26"/>
      <c r="E41" s="15" t="s">
        <v>117</v>
      </c>
      <c r="F41" s="36">
        <f>SUM(F37:F40)</f>
        <v>398500</v>
      </c>
      <c r="G41" s="36">
        <f>SUM(G37:G40)</f>
        <v>0</v>
      </c>
      <c r="H41" s="36">
        <f>SUM(H37:H40)</f>
        <v>0</v>
      </c>
      <c r="I41" s="36">
        <f>SUM(I37:I40)</f>
        <v>102000</v>
      </c>
      <c r="J41" s="93">
        <f>SUM(J37:J40)</f>
        <v>296500</v>
      </c>
      <c r="K41" s="101"/>
      <c r="L41" s="36"/>
      <c r="M41" s="36"/>
      <c r="N41" s="36"/>
      <c r="O41" s="36"/>
      <c r="P41" s="36"/>
    </row>
    <row r="42" spans="1:16" s="49" customFormat="1" ht="36">
      <c r="A42" s="10" t="s">
        <v>119</v>
      </c>
      <c r="B42" s="10"/>
      <c r="C42" s="12">
        <v>12</v>
      </c>
      <c r="D42" s="11">
        <v>2</v>
      </c>
      <c r="E42" s="11" t="s">
        <v>118</v>
      </c>
      <c r="F42" s="13">
        <v>105000</v>
      </c>
      <c r="G42" s="46">
        <v>80000</v>
      </c>
      <c r="H42" s="56">
        <v>25000</v>
      </c>
      <c r="I42" s="4"/>
      <c r="J42" s="89"/>
      <c r="K42" s="96"/>
      <c r="L42" s="46"/>
      <c r="M42" s="56"/>
      <c r="N42" s="4"/>
      <c r="O42" s="4"/>
      <c r="P42" s="4"/>
    </row>
    <row r="43" spans="1:16" s="52" customFormat="1" ht="12">
      <c r="A43" s="15" t="s">
        <v>119</v>
      </c>
      <c r="B43" s="15"/>
      <c r="C43" s="15"/>
      <c r="D43" s="26"/>
      <c r="E43" s="15" t="s">
        <v>120</v>
      </c>
      <c r="F43" s="36">
        <f>SUM(F42:F42)</f>
        <v>105000</v>
      </c>
      <c r="G43" s="36">
        <f>SUM(G42:G42)</f>
        <v>80000</v>
      </c>
      <c r="H43" s="36">
        <f>SUM(H42:H42)</f>
        <v>25000</v>
      </c>
      <c r="I43" s="36">
        <f>SUM(I42:I42)</f>
        <v>0</v>
      </c>
      <c r="J43" s="93">
        <f>SUM(J42:J42)</f>
        <v>0</v>
      </c>
      <c r="K43" s="101"/>
      <c r="L43" s="36"/>
      <c r="M43" s="36"/>
      <c r="N43" s="36"/>
      <c r="O43" s="36"/>
      <c r="P43" s="36"/>
    </row>
    <row r="44" spans="1:16" s="49" customFormat="1" ht="12">
      <c r="A44" s="10" t="s">
        <v>121</v>
      </c>
      <c r="B44" s="10"/>
      <c r="C44" s="12" t="s">
        <v>74</v>
      </c>
      <c r="D44" s="11">
        <v>2</v>
      </c>
      <c r="E44" s="11" t="s">
        <v>122</v>
      </c>
      <c r="F44" s="13">
        <v>18000</v>
      </c>
      <c r="G44" s="46"/>
      <c r="H44" s="47"/>
      <c r="I44" s="48">
        <v>5000</v>
      </c>
      <c r="J44" s="103">
        <v>13000</v>
      </c>
      <c r="K44" s="96"/>
      <c r="L44" s="46"/>
      <c r="M44" s="47"/>
      <c r="N44" s="48"/>
      <c r="O44" s="48"/>
      <c r="P44" s="48"/>
    </row>
    <row r="45" spans="1:16" s="49" customFormat="1" ht="12">
      <c r="A45" s="10" t="s">
        <v>121</v>
      </c>
      <c r="B45" s="10"/>
      <c r="C45" s="12" t="s">
        <v>123</v>
      </c>
      <c r="D45" s="11">
        <v>3</v>
      </c>
      <c r="E45" s="11" t="s">
        <v>124</v>
      </c>
      <c r="F45" s="13">
        <v>5000</v>
      </c>
      <c r="G45" s="46"/>
      <c r="H45" s="14">
        <v>2000</v>
      </c>
      <c r="I45" s="4"/>
      <c r="J45" s="89">
        <v>3000</v>
      </c>
      <c r="K45" s="96"/>
      <c r="L45" s="46"/>
      <c r="M45" s="14"/>
      <c r="N45" s="4"/>
      <c r="O45" s="4"/>
      <c r="P45" s="4"/>
    </row>
    <row r="46" spans="1:16" s="49" customFormat="1" ht="12">
      <c r="A46" s="10" t="s">
        <v>121</v>
      </c>
      <c r="B46" s="10"/>
      <c r="C46" s="12" t="s">
        <v>125</v>
      </c>
      <c r="D46" s="11">
        <v>4</v>
      </c>
      <c r="E46" s="11" t="s">
        <v>126</v>
      </c>
      <c r="F46" s="13">
        <v>23892.8</v>
      </c>
      <c r="G46" s="46"/>
      <c r="H46" s="14"/>
      <c r="I46" s="4">
        <v>15000</v>
      </c>
      <c r="J46" s="89">
        <v>8892.8</v>
      </c>
      <c r="K46" s="96"/>
      <c r="L46" s="46"/>
      <c r="M46" s="14"/>
      <c r="N46" s="4"/>
      <c r="O46" s="4"/>
      <c r="P46" s="4"/>
    </row>
    <row r="47" spans="1:16" s="49" customFormat="1" ht="12">
      <c r="A47" s="21" t="s">
        <v>121</v>
      </c>
      <c r="B47" s="21"/>
      <c r="C47" s="22">
        <v>11</v>
      </c>
      <c r="D47" s="18">
        <v>5</v>
      </c>
      <c r="E47" s="11" t="s">
        <v>127</v>
      </c>
      <c r="F47" s="28">
        <v>10000</v>
      </c>
      <c r="G47" s="46"/>
      <c r="H47" s="20"/>
      <c r="I47" s="4">
        <v>5000</v>
      </c>
      <c r="J47" s="89">
        <v>5000</v>
      </c>
      <c r="K47" s="99"/>
      <c r="L47" s="46"/>
      <c r="M47" s="20"/>
      <c r="N47" s="4"/>
      <c r="O47" s="4"/>
      <c r="P47" s="4"/>
    </row>
    <row r="48" spans="1:16" s="49" customFormat="1" ht="12">
      <c r="A48" s="21" t="s">
        <v>121</v>
      </c>
      <c r="B48" s="21"/>
      <c r="C48" s="22">
        <v>12</v>
      </c>
      <c r="D48" s="18">
        <v>6</v>
      </c>
      <c r="E48" s="11" t="s">
        <v>128</v>
      </c>
      <c r="F48" s="13">
        <v>20000</v>
      </c>
      <c r="G48" s="46"/>
      <c r="H48" s="20"/>
      <c r="I48" s="4"/>
      <c r="J48" s="89">
        <v>20000</v>
      </c>
      <c r="K48" s="96"/>
      <c r="L48" s="46"/>
      <c r="M48" s="20"/>
      <c r="N48" s="4"/>
      <c r="O48" s="4"/>
      <c r="P48" s="4"/>
    </row>
    <row r="49" spans="1:16" s="52" customFormat="1" ht="12">
      <c r="A49" s="15" t="s">
        <v>121</v>
      </c>
      <c r="B49" s="15"/>
      <c r="C49" s="15"/>
      <c r="D49" s="26"/>
      <c r="E49" s="15" t="s">
        <v>129</v>
      </c>
      <c r="F49" s="36">
        <f>SUM(F44:F48)</f>
        <v>76892.8</v>
      </c>
      <c r="G49" s="36">
        <f>SUM(G44:G48)</f>
        <v>0</v>
      </c>
      <c r="H49" s="36">
        <f>SUM(H44:H48)</f>
        <v>2000</v>
      </c>
      <c r="I49" s="36">
        <f>SUM(I44:I48)</f>
        <v>25000</v>
      </c>
      <c r="J49" s="93">
        <f>SUM(J44:J48)</f>
        <v>49892.8</v>
      </c>
      <c r="K49" s="101"/>
      <c r="L49" s="36"/>
      <c r="M49" s="36"/>
      <c r="N49" s="36"/>
      <c r="O49" s="36"/>
      <c r="P49" s="36"/>
    </row>
    <row r="50" spans="1:16" s="49" customFormat="1" ht="36">
      <c r="A50" s="10" t="s">
        <v>221</v>
      </c>
      <c r="B50" s="10"/>
      <c r="C50" s="12" t="s">
        <v>81</v>
      </c>
      <c r="D50" s="11" t="s">
        <v>97</v>
      </c>
      <c r="E50" s="11" t="s">
        <v>130</v>
      </c>
      <c r="F50" s="28">
        <v>40000</v>
      </c>
      <c r="G50" s="57"/>
      <c r="H50" s="58">
        <v>35000</v>
      </c>
      <c r="I50" s="48">
        <v>2500</v>
      </c>
      <c r="J50" s="103">
        <v>2500</v>
      </c>
      <c r="K50" s="99"/>
      <c r="L50" s="57"/>
      <c r="M50" s="58"/>
      <c r="N50" s="48"/>
      <c r="O50" s="48"/>
      <c r="P50" s="48"/>
    </row>
    <row r="51" spans="1:16" s="49" customFormat="1" ht="24">
      <c r="A51" s="10" t="s">
        <v>221</v>
      </c>
      <c r="B51" s="10"/>
      <c r="C51" s="12" t="s">
        <v>81</v>
      </c>
      <c r="D51" s="11">
        <v>4</v>
      </c>
      <c r="E51" s="11" t="s">
        <v>131</v>
      </c>
      <c r="F51" s="28">
        <v>100000</v>
      </c>
      <c r="G51" s="57"/>
      <c r="H51" s="58">
        <v>80000</v>
      </c>
      <c r="I51" s="48">
        <v>10000</v>
      </c>
      <c r="J51" s="103">
        <v>10000</v>
      </c>
      <c r="K51" s="99"/>
      <c r="L51" s="57"/>
      <c r="M51" s="58"/>
      <c r="N51" s="48"/>
      <c r="O51" s="48"/>
      <c r="P51" s="48"/>
    </row>
    <row r="52" spans="1:16" s="52" customFormat="1" ht="12">
      <c r="A52" s="15" t="s">
        <v>221</v>
      </c>
      <c r="B52" s="15"/>
      <c r="C52" s="15"/>
      <c r="D52" s="26"/>
      <c r="E52" s="15" t="s">
        <v>132</v>
      </c>
      <c r="F52" s="36">
        <f>SUM(F50:F51)</f>
        <v>140000</v>
      </c>
      <c r="G52" s="36">
        <f>SUM(G50:G51)</f>
        <v>0</v>
      </c>
      <c r="H52" s="36">
        <f>SUM(H50:H51)</f>
        <v>115000</v>
      </c>
      <c r="I52" s="36">
        <f>SUM(I50:I51)</f>
        <v>12500</v>
      </c>
      <c r="J52" s="93">
        <f>SUM(J50:J51)</f>
        <v>12500</v>
      </c>
      <c r="K52" s="101"/>
      <c r="L52" s="36"/>
      <c r="M52" s="36"/>
      <c r="N52" s="36"/>
      <c r="O52" s="36"/>
      <c r="P52" s="36"/>
    </row>
    <row r="53" spans="1:16" s="49" customFormat="1" ht="12">
      <c r="A53" s="10" t="s">
        <v>222</v>
      </c>
      <c r="B53" s="10"/>
      <c r="C53" s="12" t="s">
        <v>83</v>
      </c>
      <c r="D53" s="11">
        <v>1</v>
      </c>
      <c r="E53" s="11" t="s">
        <v>133</v>
      </c>
      <c r="F53" s="13">
        <v>2700</v>
      </c>
      <c r="G53" s="46"/>
      <c r="H53" s="47"/>
      <c r="I53" s="48"/>
      <c r="J53" s="103">
        <v>2700</v>
      </c>
      <c r="K53" s="96"/>
      <c r="L53" s="46"/>
      <c r="M53" s="47"/>
      <c r="N53" s="48"/>
      <c r="O53" s="48"/>
      <c r="P53" s="48"/>
    </row>
    <row r="54" spans="1:16" s="49" customFormat="1" ht="24">
      <c r="A54" s="10" t="s">
        <v>222</v>
      </c>
      <c r="B54" s="10"/>
      <c r="C54" s="12" t="s">
        <v>83</v>
      </c>
      <c r="D54" s="11">
        <v>2</v>
      </c>
      <c r="E54" s="11" t="s">
        <v>103</v>
      </c>
      <c r="F54" s="13">
        <v>4000</v>
      </c>
      <c r="G54" s="46"/>
      <c r="H54" s="47"/>
      <c r="I54" s="48"/>
      <c r="J54" s="103">
        <v>4000</v>
      </c>
      <c r="K54" s="96"/>
      <c r="L54" s="46"/>
      <c r="M54" s="47"/>
      <c r="N54" s="48"/>
      <c r="O54" s="48"/>
      <c r="P54" s="48"/>
    </row>
    <row r="55" spans="1:16" s="52" customFormat="1" ht="12">
      <c r="A55" s="15" t="s">
        <v>222</v>
      </c>
      <c r="B55" s="15"/>
      <c r="C55" s="15"/>
      <c r="D55" s="26"/>
      <c r="E55" s="15" t="s">
        <v>134</v>
      </c>
      <c r="F55" s="36">
        <f>SUM(F53:F54)</f>
        <v>6700</v>
      </c>
      <c r="G55" s="36">
        <f>SUM(G53:G54)</f>
        <v>0</v>
      </c>
      <c r="H55" s="36">
        <f>SUM(H53:H54)</f>
        <v>0</v>
      </c>
      <c r="I55" s="36">
        <f>SUM(I53:I54)</f>
        <v>0</v>
      </c>
      <c r="J55" s="93">
        <f>SUM(J53:J54)</f>
        <v>6700</v>
      </c>
      <c r="K55" s="101"/>
      <c r="L55" s="36"/>
      <c r="M55" s="36"/>
      <c r="N55" s="36"/>
      <c r="O55" s="36"/>
      <c r="P55" s="36"/>
    </row>
    <row r="56" spans="1:16" s="49" customFormat="1" ht="12">
      <c r="A56" s="10" t="s">
        <v>135</v>
      </c>
      <c r="B56" s="10"/>
      <c r="C56" s="12" t="s">
        <v>83</v>
      </c>
      <c r="D56" s="11">
        <v>2</v>
      </c>
      <c r="E56" s="45" t="s">
        <v>136</v>
      </c>
      <c r="F56" s="13">
        <v>58000</v>
      </c>
      <c r="G56" s="46"/>
      <c r="H56" s="47"/>
      <c r="I56" s="48"/>
      <c r="J56" s="103">
        <v>58000</v>
      </c>
      <c r="K56" s="96"/>
      <c r="L56" s="46"/>
      <c r="M56" s="47"/>
      <c r="N56" s="48"/>
      <c r="O56" s="48"/>
      <c r="P56" s="48"/>
    </row>
    <row r="57" spans="1:16" s="49" customFormat="1" ht="12">
      <c r="A57" s="10" t="s">
        <v>135</v>
      </c>
      <c r="B57" s="10"/>
      <c r="C57" s="12" t="s">
        <v>81</v>
      </c>
      <c r="D57" s="11">
        <v>3</v>
      </c>
      <c r="E57" s="45" t="s">
        <v>137</v>
      </c>
      <c r="F57" s="13">
        <v>45000</v>
      </c>
      <c r="G57" s="46"/>
      <c r="H57" s="47"/>
      <c r="I57" s="48"/>
      <c r="J57" s="103">
        <v>45000</v>
      </c>
      <c r="K57" s="96"/>
      <c r="L57" s="46"/>
      <c r="M57" s="47"/>
      <c r="N57" s="48"/>
      <c r="O57" s="48"/>
      <c r="P57" s="48"/>
    </row>
    <row r="58" spans="1:16" s="49" customFormat="1" ht="12">
      <c r="A58" s="10" t="s">
        <v>135</v>
      </c>
      <c r="B58" s="10"/>
      <c r="C58" s="12">
        <v>11</v>
      </c>
      <c r="D58" s="11"/>
      <c r="E58" s="59" t="s">
        <v>138</v>
      </c>
      <c r="F58" s="13">
        <v>59800</v>
      </c>
      <c r="G58" s="46"/>
      <c r="H58" s="47"/>
      <c r="I58" s="48"/>
      <c r="J58" s="103">
        <v>59800</v>
      </c>
      <c r="K58" s="96"/>
      <c r="L58" s="46"/>
      <c r="M58" s="47"/>
      <c r="N58" s="48"/>
      <c r="O58" s="48"/>
      <c r="P58" s="48"/>
    </row>
    <row r="59" spans="1:16" s="49" customFormat="1" ht="12">
      <c r="A59" s="10" t="s">
        <v>135</v>
      </c>
      <c r="B59" s="10"/>
      <c r="C59" s="12">
        <v>12</v>
      </c>
      <c r="D59" s="11"/>
      <c r="E59" s="59" t="s">
        <v>139</v>
      </c>
      <c r="F59" s="13">
        <v>28000</v>
      </c>
      <c r="G59" s="46"/>
      <c r="H59" s="47"/>
      <c r="I59" s="48"/>
      <c r="J59" s="103">
        <v>28000</v>
      </c>
      <c r="K59" s="96"/>
      <c r="L59" s="46"/>
      <c r="M59" s="47"/>
      <c r="N59" s="48"/>
      <c r="O59" s="48"/>
      <c r="P59" s="48"/>
    </row>
    <row r="60" spans="1:16" s="52" customFormat="1" ht="12">
      <c r="A60" s="15" t="s">
        <v>135</v>
      </c>
      <c r="B60" s="15"/>
      <c r="C60" s="15"/>
      <c r="D60" s="26"/>
      <c r="E60" s="15" t="s">
        <v>140</v>
      </c>
      <c r="F60" s="36">
        <f>SUM(F56:F59)</f>
        <v>190800</v>
      </c>
      <c r="G60" s="17"/>
      <c r="H60" s="17"/>
      <c r="I60" s="17"/>
      <c r="J60" s="90">
        <f>SUM(J56:J59)</f>
        <v>190800</v>
      </c>
      <c r="K60" s="101"/>
      <c r="L60" s="17"/>
      <c r="M60" s="17"/>
      <c r="N60" s="17"/>
      <c r="O60" s="17"/>
      <c r="P60" s="17"/>
    </row>
    <row r="61" spans="1:16" s="49" customFormat="1" ht="12.75">
      <c r="A61" s="60" t="s">
        <v>15</v>
      </c>
      <c r="B61" s="60"/>
      <c r="C61" s="61" t="s">
        <v>81</v>
      </c>
      <c r="D61" s="62" t="s">
        <v>85</v>
      </c>
      <c r="E61" s="63" t="s">
        <v>141</v>
      </c>
      <c r="F61" s="64">
        <v>40000</v>
      </c>
      <c r="G61" s="65"/>
      <c r="H61" s="66"/>
      <c r="I61" s="48"/>
      <c r="J61" s="103">
        <v>40000</v>
      </c>
      <c r="K61" s="112">
        <v>0</v>
      </c>
      <c r="L61" s="65"/>
      <c r="M61" s="66"/>
      <c r="N61" s="48"/>
      <c r="O61" s="48"/>
      <c r="P61" s="48" t="s">
        <v>229</v>
      </c>
    </row>
    <row r="62" spans="1:16" s="49" customFormat="1" ht="12.75">
      <c r="A62" s="60" t="s">
        <v>15</v>
      </c>
      <c r="B62" s="60"/>
      <c r="C62" s="61">
        <v>12</v>
      </c>
      <c r="D62" s="62" t="s">
        <v>97</v>
      </c>
      <c r="E62" s="63" t="s">
        <v>142</v>
      </c>
      <c r="F62" s="64">
        <v>32261</v>
      </c>
      <c r="G62" s="65"/>
      <c r="H62" s="66"/>
      <c r="I62" s="48"/>
      <c r="J62" s="103">
        <v>32261</v>
      </c>
      <c r="K62" s="112">
        <v>0</v>
      </c>
      <c r="L62" s="65"/>
      <c r="M62" s="66"/>
      <c r="N62" s="48"/>
      <c r="O62" s="48"/>
      <c r="P62" s="48" t="s">
        <v>229</v>
      </c>
    </row>
    <row r="63" spans="1:16" s="49" customFormat="1" ht="12.75">
      <c r="A63" s="60" t="s">
        <v>15</v>
      </c>
      <c r="B63" s="60"/>
      <c r="C63" s="61"/>
      <c r="D63" s="62"/>
      <c r="E63" s="63" t="s">
        <v>228</v>
      </c>
      <c r="F63" s="64"/>
      <c r="G63" s="65"/>
      <c r="H63" s="66"/>
      <c r="I63" s="54"/>
      <c r="J63" s="104"/>
      <c r="K63" s="112">
        <f>SUM(L63:O63)</f>
        <v>275941</v>
      </c>
      <c r="L63" s="65"/>
      <c r="M63" s="66">
        <v>158960</v>
      </c>
      <c r="N63" s="54"/>
      <c r="O63" s="54">
        <f>116981</f>
        <v>116981</v>
      </c>
      <c r="P63" s="54" t="s">
        <v>236</v>
      </c>
    </row>
    <row r="64" spans="1:16" s="49" customFormat="1" ht="12.75">
      <c r="A64" s="60" t="s">
        <v>15</v>
      </c>
      <c r="B64" s="60"/>
      <c r="C64" s="61"/>
      <c r="D64" s="62"/>
      <c r="E64" s="63" t="s">
        <v>230</v>
      </c>
      <c r="F64" s="64"/>
      <c r="G64" s="65"/>
      <c r="H64" s="66"/>
      <c r="I64" s="54"/>
      <c r="J64" s="104"/>
      <c r="K64" s="112">
        <f>150025-K65-K66</f>
        <v>97769</v>
      </c>
      <c r="L64" s="65"/>
      <c r="M64" s="66"/>
      <c r="N64" s="54"/>
      <c r="O64" s="54">
        <f>K64</f>
        <v>97769</v>
      </c>
      <c r="P64" s="54" t="s">
        <v>231</v>
      </c>
    </row>
    <row r="65" spans="1:16" s="49" customFormat="1" ht="12.75">
      <c r="A65" s="60" t="s">
        <v>15</v>
      </c>
      <c r="B65" s="60"/>
      <c r="C65" s="61"/>
      <c r="D65" s="62"/>
      <c r="E65" s="63" t="s">
        <v>232</v>
      </c>
      <c r="F65" s="64"/>
      <c r="G65" s="65"/>
      <c r="H65" s="66"/>
      <c r="I65" s="54"/>
      <c r="J65" s="104"/>
      <c r="K65" s="112">
        <v>42561</v>
      </c>
      <c r="L65" s="65"/>
      <c r="M65" s="66"/>
      <c r="N65" s="54"/>
      <c r="O65" s="54">
        <f>K65</f>
        <v>42561</v>
      </c>
      <c r="P65" s="54" t="s">
        <v>234</v>
      </c>
    </row>
    <row r="66" spans="1:16" s="49" customFormat="1" ht="12.75">
      <c r="A66" s="60" t="s">
        <v>15</v>
      </c>
      <c r="B66" s="60"/>
      <c r="C66" s="61"/>
      <c r="D66" s="62"/>
      <c r="E66" s="63" t="s">
        <v>233</v>
      </c>
      <c r="F66" s="64"/>
      <c r="G66" s="65"/>
      <c r="H66" s="66"/>
      <c r="I66" s="54"/>
      <c r="J66" s="104"/>
      <c r="K66" s="112">
        <v>9695</v>
      </c>
      <c r="L66" s="65"/>
      <c r="M66" s="66"/>
      <c r="N66" s="54"/>
      <c r="O66" s="54">
        <f>K66</f>
        <v>9695</v>
      </c>
      <c r="P66" s="54" t="s">
        <v>235</v>
      </c>
    </row>
    <row r="67" spans="1:16" s="52" customFormat="1" ht="12">
      <c r="A67" s="15" t="s">
        <v>15</v>
      </c>
      <c r="B67" s="15"/>
      <c r="C67" s="15"/>
      <c r="D67" s="26"/>
      <c r="E67" s="15" t="s">
        <v>16</v>
      </c>
      <c r="F67" s="36">
        <f>SUM(F61:F62)</f>
        <v>72261</v>
      </c>
      <c r="G67" s="36">
        <f>SUM(G61:G62)</f>
        <v>0</v>
      </c>
      <c r="H67" s="36">
        <f>SUM(H61:H62)</f>
        <v>0</v>
      </c>
      <c r="I67" s="36">
        <f>SUM(I61:I62)</f>
        <v>0</v>
      </c>
      <c r="J67" s="93">
        <f>SUM(J61:J62)</f>
        <v>72261</v>
      </c>
      <c r="K67" s="93">
        <f>SUM(K61:K66)</f>
        <v>425966</v>
      </c>
      <c r="L67" s="36"/>
      <c r="M67" s="36">
        <f>SUM(M61:M66)</f>
        <v>158960</v>
      </c>
      <c r="N67" s="36"/>
      <c r="O67" s="36">
        <f>SUM(O61:O66)</f>
        <v>267006</v>
      </c>
      <c r="P67" s="36"/>
    </row>
    <row r="68" spans="1:16" s="49" customFormat="1" ht="24">
      <c r="A68" s="10" t="s">
        <v>156</v>
      </c>
      <c r="B68" s="10" t="s">
        <v>223</v>
      </c>
      <c r="C68" s="12" t="s">
        <v>143</v>
      </c>
      <c r="D68" s="12">
        <v>1</v>
      </c>
      <c r="E68" s="12" t="s">
        <v>144</v>
      </c>
      <c r="F68" s="13">
        <v>60000</v>
      </c>
      <c r="G68" s="46"/>
      <c r="H68" s="47"/>
      <c r="I68" s="48">
        <v>60000</v>
      </c>
      <c r="J68" s="103"/>
      <c r="K68" s="96"/>
      <c r="L68" s="46"/>
      <c r="M68" s="47"/>
      <c r="N68" s="48"/>
      <c r="O68" s="48"/>
      <c r="P68" s="48"/>
    </row>
    <row r="69" spans="1:16" s="49" customFormat="1" ht="24">
      <c r="A69" s="10" t="s">
        <v>156</v>
      </c>
      <c r="B69" s="10" t="s">
        <v>223</v>
      </c>
      <c r="C69" s="12" t="s">
        <v>70</v>
      </c>
      <c r="D69" s="12">
        <v>3</v>
      </c>
      <c r="E69" s="12" t="s">
        <v>145</v>
      </c>
      <c r="F69" s="13">
        <v>3500</v>
      </c>
      <c r="G69" s="46"/>
      <c r="H69" s="47"/>
      <c r="I69" s="48">
        <v>3500</v>
      </c>
      <c r="J69" s="103"/>
      <c r="K69" s="96"/>
      <c r="L69" s="46"/>
      <c r="M69" s="47"/>
      <c r="N69" s="48"/>
      <c r="O69" s="48"/>
      <c r="P69" s="48"/>
    </row>
    <row r="70" spans="1:16" s="49" customFormat="1" ht="24">
      <c r="A70" s="10" t="s">
        <v>156</v>
      </c>
      <c r="B70" s="10" t="s">
        <v>223</v>
      </c>
      <c r="C70" s="12" t="s">
        <v>74</v>
      </c>
      <c r="D70" s="12">
        <v>4</v>
      </c>
      <c r="E70" s="12" t="s">
        <v>146</v>
      </c>
      <c r="F70" s="13">
        <v>5000</v>
      </c>
      <c r="G70" s="46"/>
      <c r="H70" s="47"/>
      <c r="I70" s="48">
        <v>5000</v>
      </c>
      <c r="J70" s="103"/>
      <c r="K70" s="96"/>
      <c r="L70" s="46"/>
      <c r="M70" s="47"/>
      <c r="N70" s="48"/>
      <c r="O70" s="48"/>
      <c r="P70" s="48"/>
    </row>
    <row r="71" spans="1:16" s="49" customFormat="1" ht="24">
      <c r="A71" s="10" t="s">
        <v>156</v>
      </c>
      <c r="B71" s="10" t="s">
        <v>223</v>
      </c>
      <c r="C71" s="12" t="s">
        <v>143</v>
      </c>
      <c r="D71" s="12">
        <v>5</v>
      </c>
      <c r="E71" s="12" t="s">
        <v>147</v>
      </c>
      <c r="F71" s="13">
        <v>12500</v>
      </c>
      <c r="G71" s="46"/>
      <c r="H71" s="47"/>
      <c r="I71" s="48">
        <v>12500</v>
      </c>
      <c r="J71" s="103"/>
      <c r="K71" s="96"/>
      <c r="L71" s="46"/>
      <c r="M71" s="47"/>
      <c r="N71" s="48"/>
      <c r="O71" s="48"/>
      <c r="P71" s="48"/>
    </row>
    <row r="72" spans="1:16" s="49" customFormat="1" ht="24">
      <c r="A72" s="10" t="s">
        <v>156</v>
      </c>
      <c r="B72" s="10" t="s">
        <v>223</v>
      </c>
      <c r="C72" s="12" t="s">
        <v>74</v>
      </c>
      <c r="D72" s="12">
        <v>6</v>
      </c>
      <c r="E72" s="12" t="s">
        <v>148</v>
      </c>
      <c r="F72" s="13">
        <v>10000</v>
      </c>
      <c r="G72" s="46"/>
      <c r="H72" s="47"/>
      <c r="I72" s="48">
        <v>10000</v>
      </c>
      <c r="J72" s="103"/>
      <c r="K72" s="96"/>
      <c r="L72" s="46"/>
      <c r="M72" s="47"/>
      <c r="N72" s="48"/>
      <c r="O72" s="48"/>
      <c r="P72" s="48"/>
    </row>
    <row r="73" spans="1:16" s="49" customFormat="1" ht="24">
      <c r="A73" s="10" t="s">
        <v>156</v>
      </c>
      <c r="B73" s="10" t="s">
        <v>223</v>
      </c>
      <c r="C73" s="55" t="s">
        <v>125</v>
      </c>
      <c r="D73" s="12">
        <v>7</v>
      </c>
      <c r="E73" s="12" t="s">
        <v>149</v>
      </c>
      <c r="F73" s="13">
        <v>7500</v>
      </c>
      <c r="G73" s="46"/>
      <c r="H73" s="47"/>
      <c r="I73" s="48">
        <v>7500</v>
      </c>
      <c r="J73" s="103"/>
      <c r="K73" s="96"/>
      <c r="L73" s="46"/>
      <c r="M73" s="47"/>
      <c r="N73" s="48"/>
      <c r="O73" s="48"/>
      <c r="P73" s="48"/>
    </row>
    <row r="74" spans="1:16" s="49" customFormat="1" ht="24">
      <c r="A74" s="10" t="s">
        <v>156</v>
      </c>
      <c r="B74" s="10" t="s">
        <v>223</v>
      </c>
      <c r="C74" s="12" t="s">
        <v>81</v>
      </c>
      <c r="D74" s="12">
        <v>8</v>
      </c>
      <c r="E74" s="12" t="s">
        <v>150</v>
      </c>
      <c r="F74" s="13">
        <v>50000</v>
      </c>
      <c r="G74" s="46"/>
      <c r="H74" s="47"/>
      <c r="I74" s="48">
        <v>50000</v>
      </c>
      <c r="J74" s="103"/>
      <c r="K74" s="96"/>
      <c r="L74" s="46"/>
      <c r="M74" s="47"/>
      <c r="N74" s="48"/>
      <c r="O74" s="48"/>
      <c r="P74" s="48"/>
    </row>
    <row r="75" spans="1:16" s="49" customFormat="1" ht="24">
      <c r="A75" s="10" t="s">
        <v>156</v>
      </c>
      <c r="B75" s="10" t="s">
        <v>223</v>
      </c>
      <c r="C75" s="55">
        <v>12</v>
      </c>
      <c r="D75" s="12">
        <v>9</v>
      </c>
      <c r="E75" s="12" t="s">
        <v>151</v>
      </c>
      <c r="F75" s="13">
        <v>10000</v>
      </c>
      <c r="G75" s="46"/>
      <c r="H75" s="47"/>
      <c r="I75" s="48">
        <v>10000</v>
      </c>
      <c r="J75" s="103"/>
      <c r="K75" s="96"/>
      <c r="L75" s="46"/>
      <c r="M75" s="47"/>
      <c r="N75" s="48"/>
      <c r="O75" s="48"/>
      <c r="P75" s="48"/>
    </row>
    <row r="76" spans="1:16" s="49" customFormat="1" ht="24">
      <c r="A76" s="10" t="s">
        <v>156</v>
      </c>
      <c r="B76" s="10" t="s">
        <v>224</v>
      </c>
      <c r="C76" s="12" t="s">
        <v>70</v>
      </c>
      <c r="D76" s="12">
        <v>10</v>
      </c>
      <c r="E76" s="12" t="s">
        <v>152</v>
      </c>
      <c r="F76" s="13">
        <v>40000</v>
      </c>
      <c r="G76" s="46"/>
      <c r="H76" s="47"/>
      <c r="I76" s="48">
        <v>40000</v>
      </c>
      <c r="J76" s="103"/>
      <c r="K76" s="96"/>
      <c r="L76" s="46"/>
      <c r="M76" s="47"/>
      <c r="N76" s="48"/>
      <c r="O76" s="48"/>
      <c r="P76" s="48"/>
    </row>
    <row r="77" spans="1:16" s="49" customFormat="1" ht="24">
      <c r="A77" s="10" t="s">
        <v>156</v>
      </c>
      <c r="B77" s="10" t="s">
        <v>224</v>
      </c>
      <c r="C77" s="12" t="s">
        <v>143</v>
      </c>
      <c r="D77" s="12">
        <v>11</v>
      </c>
      <c r="E77" s="12" t="s">
        <v>153</v>
      </c>
      <c r="F77" s="13">
        <v>35000</v>
      </c>
      <c r="G77" s="46"/>
      <c r="H77" s="47"/>
      <c r="I77" s="48">
        <v>35000</v>
      </c>
      <c r="J77" s="103"/>
      <c r="K77" s="96"/>
      <c r="L77" s="46"/>
      <c r="M77" s="47"/>
      <c r="N77" s="48"/>
      <c r="O77" s="48"/>
      <c r="P77" s="48"/>
    </row>
    <row r="78" spans="1:16" ht="24">
      <c r="A78" s="10" t="s">
        <v>156</v>
      </c>
      <c r="B78" s="10" t="s">
        <v>224</v>
      </c>
      <c r="C78" s="12" t="s">
        <v>143</v>
      </c>
      <c r="D78" s="12">
        <v>13</v>
      </c>
      <c r="E78" s="12" t="s">
        <v>154</v>
      </c>
      <c r="F78" s="13">
        <v>5500</v>
      </c>
      <c r="G78" s="46"/>
      <c r="H78" s="47"/>
      <c r="I78" s="48">
        <v>5500</v>
      </c>
      <c r="J78" s="103"/>
      <c r="K78" s="96"/>
      <c r="L78" s="46"/>
      <c r="M78" s="47"/>
      <c r="N78" s="48"/>
      <c r="O78" s="48"/>
      <c r="P78" s="48"/>
    </row>
    <row r="79" spans="1:16" ht="24">
      <c r="A79" s="10" t="s">
        <v>156</v>
      </c>
      <c r="B79" s="10" t="s">
        <v>224</v>
      </c>
      <c r="C79" s="12" t="s">
        <v>72</v>
      </c>
      <c r="D79" s="12">
        <v>14</v>
      </c>
      <c r="E79" s="12" t="s">
        <v>155</v>
      </c>
      <c r="F79" s="13">
        <v>4500</v>
      </c>
      <c r="G79" s="46"/>
      <c r="H79" s="47"/>
      <c r="I79" s="48"/>
      <c r="J79" s="103">
        <v>4500</v>
      </c>
      <c r="K79" s="96"/>
      <c r="L79" s="46"/>
      <c r="M79" s="47"/>
      <c r="N79" s="48"/>
      <c r="O79" s="48"/>
      <c r="P79" s="48"/>
    </row>
    <row r="80" spans="1:16" s="52" customFormat="1" ht="12">
      <c r="A80" s="15" t="s">
        <v>156</v>
      </c>
      <c r="B80" s="15"/>
      <c r="C80" s="15"/>
      <c r="D80" s="26"/>
      <c r="E80" s="15" t="s">
        <v>157</v>
      </c>
      <c r="F80" s="36">
        <f>SUM(F68:F79)</f>
        <v>243500</v>
      </c>
      <c r="G80" s="36">
        <f>SUM(G68:G79)</f>
        <v>0</v>
      </c>
      <c r="H80" s="36">
        <f>SUM(H68:H79)</f>
        <v>0</v>
      </c>
      <c r="I80" s="36">
        <f>SUM(I68:I79)</f>
        <v>239000</v>
      </c>
      <c r="J80" s="93">
        <f>SUM(J68:J79)</f>
        <v>4500</v>
      </c>
      <c r="K80" s="101"/>
      <c r="L80" s="36"/>
      <c r="M80" s="36"/>
      <c r="N80" s="36"/>
      <c r="O80" s="36"/>
      <c r="P80" s="36"/>
    </row>
    <row r="81" spans="1:16" ht="24">
      <c r="A81" s="10" t="s">
        <v>17</v>
      </c>
      <c r="B81" s="10"/>
      <c r="C81" s="12" t="s">
        <v>72</v>
      </c>
      <c r="D81" s="11"/>
      <c r="E81" s="12" t="s">
        <v>158</v>
      </c>
      <c r="F81" s="13">
        <v>20000</v>
      </c>
      <c r="G81" s="46"/>
      <c r="H81" s="14"/>
      <c r="I81" s="4"/>
      <c r="J81" s="89">
        <v>20000</v>
      </c>
      <c r="K81" s="96"/>
      <c r="L81" s="46"/>
      <c r="M81" s="14"/>
      <c r="N81" s="4"/>
      <c r="O81" s="4"/>
      <c r="P81" s="4"/>
    </row>
    <row r="82" spans="1:16" ht="24">
      <c r="A82" s="10" t="s">
        <v>17</v>
      </c>
      <c r="B82" s="10"/>
      <c r="C82" s="12" t="s">
        <v>70</v>
      </c>
      <c r="D82" s="11"/>
      <c r="E82" s="12" t="s">
        <v>159</v>
      </c>
      <c r="F82" s="13">
        <v>25000</v>
      </c>
      <c r="G82" s="46"/>
      <c r="H82" s="14"/>
      <c r="I82" s="4"/>
      <c r="J82" s="89">
        <v>25000</v>
      </c>
      <c r="K82" s="96"/>
      <c r="L82" s="46"/>
      <c r="M82" s="14"/>
      <c r="N82" s="4"/>
      <c r="O82" s="4"/>
      <c r="P82" s="4"/>
    </row>
    <row r="83" spans="1:16" ht="24">
      <c r="A83" s="10" t="s">
        <v>17</v>
      </c>
      <c r="B83" s="10"/>
      <c r="C83" s="12" t="s">
        <v>81</v>
      </c>
      <c r="D83" s="11"/>
      <c r="E83" s="12" t="s">
        <v>160</v>
      </c>
      <c r="F83" s="13">
        <v>109300</v>
      </c>
      <c r="G83" s="46"/>
      <c r="H83" s="14"/>
      <c r="I83" s="4"/>
      <c r="J83" s="89">
        <v>109300</v>
      </c>
      <c r="K83" s="96"/>
      <c r="L83" s="46"/>
      <c r="M83" s="14"/>
      <c r="N83" s="4"/>
      <c r="O83" s="4"/>
      <c r="P83" s="4"/>
    </row>
    <row r="84" spans="1:16" ht="36">
      <c r="A84" s="10" t="s">
        <v>17</v>
      </c>
      <c r="B84" s="10"/>
      <c r="C84" s="22">
        <v>12</v>
      </c>
      <c r="D84" s="18"/>
      <c r="E84" s="19" t="s">
        <v>161</v>
      </c>
      <c r="F84" s="13">
        <v>95000</v>
      </c>
      <c r="G84" s="46"/>
      <c r="H84" s="20"/>
      <c r="I84" s="4"/>
      <c r="J84" s="89">
        <v>95000</v>
      </c>
      <c r="K84" s="96"/>
      <c r="L84" s="46"/>
      <c r="M84" s="20"/>
      <c r="N84" s="4"/>
      <c r="O84" s="4"/>
      <c r="P84" s="4"/>
    </row>
    <row r="85" spans="1:16" ht="24">
      <c r="A85" s="10" t="s">
        <v>17</v>
      </c>
      <c r="B85" s="10"/>
      <c r="C85" s="22" t="s">
        <v>81</v>
      </c>
      <c r="D85" s="18"/>
      <c r="E85" s="19" t="s">
        <v>162</v>
      </c>
      <c r="F85" s="13">
        <v>127000</v>
      </c>
      <c r="G85" s="46"/>
      <c r="H85" s="20"/>
      <c r="I85" s="4"/>
      <c r="J85" s="89">
        <v>127000</v>
      </c>
      <c r="K85" s="96"/>
      <c r="L85" s="46"/>
      <c r="M85" s="20"/>
      <c r="N85" s="4"/>
      <c r="O85" s="4"/>
      <c r="P85" s="4"/>
    </row>
    <row r="86" spans="1:16" ht="12">
      <c r="A86" s="10" t="s">
        <v>17</v>
      </c>
      <c r="B86" s="10"/>
      <c r="C86" s="22" t="s">
        <v>81</v>
      </c>
      <c r="D86" s="18"/>
      <c r="E86" s="19" t="s">
        <v>163</v>
      </c>
      <c r="F86" s="13">
        <v>55000</v>
      </c>
      <c r="G86" s="46"/>
      <c r="H86" s="20"/>
      <c r="I86" s="4"/>
      <c r="J86" s="89">
        <v>55000</v>
      </c>
      <c r="K86" s="96"/>
      <c r="L86" s="46"/>
      <c r="M86" s="20"/>
      <c r="N86" s="4"/>
      <c r="O86" s="4"/>
      <c r="P86" s="4"/>
    </row>
    <row r="87" spans="1:16" ht="12">
      <c r="A87" s="10" t="s">
        <v>17</v>
      </c>
      <c r="B87" s="10"/>
      <c r="C87" s="22">
        <v>12</v>
      </c>
      <c r="D87" s="18"/>
      <c r="E87" s="19" t="s">
        <v>164</v>
      </c>
      <c r="F87" s="13">
        <v>45000</v>
      </c>
      <c r="G87" s="46"/>
      <c r="H87" s="20"/>
      <c r="I87" s="4"/>
      <c r="J87" s="89">
        <v>45000</v>
      </c>
      <c r="K87" s="96"/>
      <c r="L87" s="46"/>
      <c r="M87" s="20"/>
      <c r="N87" s="4"/>
      <c r="O87" s="4"/>
      <c r="P87" s="4"/>
    </row>
    <row r="88" spans="1:16" ht="24">
      <c r="A88" s="10" t="s">
        <v>17</v>
      </c>
      <c r="B88" s="10"/>
      <c r="C88" s="22">
        <v>12</v>
      </c>
      <c r="D88" s="18"/>
      <c r="E88" s="19" t="s">
        <v>165</v>
      </c>
      <c r="F88" s="13">
        <v>15000</v>
      </c>
      <c r="G88" s="46"/>
      <c r="H88" s="20"/>
      <c r="I88" s="4"/>
      <c r="J88" s="89">
        <v>15000</v>
      </c>
      <c r="K88" s="96"/>
      <c r="L88" s="46"/>
      <c r="M88" s="20"/>
      <c r="N88" s="4"/>
      <c r="O88" s="4"/>
      <c r="P88" s="4"/>
    </row>
    <row r="89" spans="1:16" ht="12">
      <c r="A89" s="10" t="s">
        <v>17</v>
      </c>
      <c r="B89" s="10"/>
      <c r="C89" s="22" t="s">
        <v>81</v>
      </c>
      <c r="D89" s="18"/>
      <c r="E89" s="19" t="s">
        <v>166</v>
      </c>
      <c r="F89" s="13">
        <v>17200</v>
      </c>
      <c r="G89" s="46"/>
      <c r="H89" s="20"/>
      <c r="I89" s="4"/>
      <c r="J89" s="89">
        <v>17200</v>
      </c>
      <c r="K89" s="96"/>
      <c r="L89" s="46"/>
      <c r="M89" s="20"/>
      <c r="N89" s="4"/>
      <c r="O89" s="4"/>
      <c r="P89" s="4"/>
    </row>
    <row r="90" spans="1:16" ht="12">
      <c r="A90" s="10" t="s">
        <v>17</v>
      </c>
      <c r="B90" s="10"/>
      <c r="C90" s="12" t="s">
        <v>123</v>
      </c>
      <c r="D90" s="18"/>
      <c r="E90" s="19" t="s">
        <v>167</v>
      </c>
      <c r="F90" s="13">
        <v>9000</v>
      </c>
      <c r="G90" s="46"/>
      <c r="H90" s="20"/>
      <c r="I90" s="4"/>
      <c r="J90" s="89">
        <v>9000</v>
      </c>
      <c r="K90" s="96"/>
      <c r="L90" s="46"/>
      <c r="M90" s="20"/>
      <c r="N90" s="4"/>
      <c r="O90" s="4"/>
      <c r="P90" s="4"/>
    </row>
    <row r="91" spans="1:16" s="69" customFormat="1" ht="12">
      <c r="A91" s="15" t="s">
        <v>17</v>
      </c>
      <c r="B91" s="15"/>
      <c r="C91" s="15"/>
      <c r="D91" s="15"/>
      <c r="E91" s="15" t="s">
        <v>18</v>
      </c>
      <c r="F91" s="68">
        <f>SUM(F81:F90)</f>
        <v>517500</v>
      </c>
      <c r="G91" s="68">
        <f>SUM(G81:G90)</f>
        <v>0</v>
      </c>
      <c r="H91" s="68">
        <f>SUM(H81:H90)</f>
        <v>0</v>
      </c>
      <c r="I91" s="68">
        <f>SUM(I81:I90)</f>
        <v>0</v>
      </c>
      <c r="J91" s="106">
        <f>SUM(J81:J90)</f>
        <v>517500</v>
      </c>
      <c r="K91" s="113"/>
      <c r="L91" s="68"/>
      <c r="M91" s="68"/>
      <c r="N91" s="68"/>
      <c r="O91" s="68"/>
      <c r="P91" s="68"/>
    </row>
    <row r="92" spans="1:16" s="72" customFormat="1" ht="12">
      <c r="A92" s="10" t="s">
        <v>182</v>
      </c>
      <c r="B92" s="10"/>
      <c r="C92" s="12" t="s">
        <v>143</v>
      </c>
      <c r="D92" s="70" t="s">
        <v>168</v>
      </c>
      <c r="E92" s="71" t="s">
        <v>169</v>
      </c>
      <c r="F92" s="13">
        <v>20000</v>
      </c>
      <c r="G92" s="46"/>
      <c r="H92" s="47"/>
      <c r="I92" s="48"/>
      <c r="J92" s="103">
        <v>20000</v>
      </c>
      <c r="K92" s="96"/>
      <c r="L92" s="46"/>
      <c r="M92" s="47"/>
      <c r="N92" s="48"/>
      <c r="O92" s="48"/>
      <c r="P92" s="48"/>
    </row>
    <row r="93" spans="1:16" s="72" customFormat="1" ht="12">
      <c r="A93" s="10" t="s">
        <v>182</v>
      </c>
      <c r="B93" s="10"/>
      <c r="C93" s="12" t="s">
        <v>74</v>
      </c>
      <c r="D93" s="70" t="s">
        <v>85</v>
      </c>
      <c r="E93" s="71" t="s">
        <v>170</v>
      </c>
      <c r="F93" s="13">
        <v>4000</v>
      </c>
      <c r="G93" s="46"/>
      <c r="H93" s="47"/>
      <c r="I93" s="48"/>
      <c r="J93" s="105">
        <v>4000</v>
      </c>
      <c r="K93" s="96"/>
      <c r="L93" s="46"/>
      <c r="M93" s="47"/>
      <c r="N93" s="48"/>
      <c r="O93" s="28"/>
      <c r="P93" s="28"/>
    </row>
    <row r="94" spans="1:16" s="72" customFormat="1" ht="12">
      <c r="A94" s="10" t="s">
        <v>182</v>
      </c>
      <c r="B94" s="10"/>
      <c r="C94" s="12" t="s">
        <v>74</v>
      </c>
      <c r="D94" s="70" t="s">
        <v>97</v>
      </c>
      <c r="E94" s="71" t="s">
        <v>171</v>
      </c>
      <c r="F94" s="13">
        <v>2000</v>
      </c>
      <c r="G94" s="46"/>
      <c r="H94" s="47"/>
      <c r="I94" s="48"/>
      <c r="J94" s="105">
        <v>2000</v>
      </c>
      <c r="K94" s="96"/>
      <c r="L94" s="46"/>
      <c r="M94" s="47"/>
      <c r="N94" s="48"/>
      <c r="O94" s="28"/>
      <c r="P94" s="28"/>
    </row>
    <row r="95" spans="1:16" s="72" customFormat="1" ht="12">
      <c r="A95" s="10" t="s">
        <v>182</v>
      </c>
      <c r="B95" s="10"/>
      <c r="C95" s="12" t="s">
        <v>81</v>
      </c>
      <c r="D95" s="70" t="s">
        <v>172</v>
      </c>
      <c r="E95" s="18" t="s">
        <v>173</v>
      </c>
      <c r="F95" s="13">
        <v>8000</v>
      </c>
      <c r="G95" s="46"/>
      <c r="H95" s="50"/>
      <c r="I95" s="48"/>
      <c r="J95" s="103">
        <v>8000</v>
      </c>
      <c r="K95" s="96"/>
      <c r="L95" s="46"/>
      <c r="M95" s="50"/>
      <c r="N95" s="48"/>
      <c r="O95" s="48"/>
      <c r="P95" s="48"/>
    </row>
    <row r="96" spans="1:16" s="72" customFormat="1" ht="12">
      <c r="A96" s="10" t="s">
        <v>182</v>
      </c>
      <c r="B96" s="10"/>
      <c r="C96" s="12" t="s">
        <v>83</v>
      </c>
      <c r="D96" s="70" t="s">
        <v>99</v>
      </c>
      <c r="E96" s="71" t="s">
        <v>174</v>
      </c>
      <c r="F96" s="13">
        <v>3500</v>
      </c>
      <c r="G96" s="46"/>
      <c r="H96" s="47"/>
      <c r="I96" s="48"/>
      <c r="J96" s="103">
        <v>3500</v>
      </c>
      <c r="K96" s="96"/>
      <c r="L96" s="46"/>
      <c r="M96" s="47"/>
      <c r="N96" s="48"/>
      <c r="O96" s="48"/>
      <c r="P96" s="48"/>
    </row>
    <row r="97" spans="1:16" s="72" customFormat="1" ht="12">
      <c r="A97" s="10" t="s">
        <v>182</v>
      </c>
      <c r="B97" s="21"/>
      <c r="C97" s="22" t="s">
        <v>175</v>
      </c>
      <c r="D97" s="70" t="s">
        <v>88</v>
      </c>
      <c r="E97" s="18" t="s">
        <v>176</v>
      </c>
      <c r="F97" s="13">
        <v>8000</v>
      </c>
      <c r="G97" s="46"/>
      <c r="H97" s="50"/>
      <c r="I97" s="48"/>
      <c r="J97" s="103">
        <v>8000</v>
      </c>
      <c r="K97" s="96"/>
      <c r="L97" s="46"/>
      <c r="M97" s="50"/>
      <c r="N97" s="48"/>
      <c r="O97" s="48"/>
      <c r="P97" s="48"/>
    </row>
    <row r="98" spans="1:16" s="72" customFormat="1" ht="12">
      <c r="A98" s="10" t="s">
        <v>182</v>
      </c>
      <c r="B98" s="21"/>
      <c r="C98" s="22" t="s">
        <v>81</v>
      </c>
      <c r="D98" s="70" t="s">
        <v>175</v>
      </c>
      <c r="E98" s="19" t="s">
        <v>177</v>
      </c>
      <c r="F98" s="13">
        <v>45000</v>
      </c>
      <c r="G98" s="46"/>
      <c r="H98" s="20"/>
      <c r="I98" s="4">
        <v>45000</v>
      </c>
      <c r="J98" s="89"/>
      <c r="K98" s="96"/>
      <c r="L98" s="46"/>
      <c r="M98" s="20"/>
      <c r="N98" s="4"/>
      <c r="O98" s="4"/>
      <c r="P98" s="4"/>
    </row>
    <row r="99" spans="1:16" s="72" customFormat="1" ht="24">
      <c r="A99" s="10" t="s">
        <v>182</v>
      </c>
      <c r="B99" s="21"/>
      <c r="C99" s="22" t="s">
        <v>81</v>
      </c>
      <c r="D99" s="70" t="s">
        <v>178</v>
      </c>
      <c r="E99" s="19" t="s">
        <v>179</v>
      </c>
      <c r="F99" s="13">
        <v>50000</v>
      </c>
      <c r="G99" s="46"/>
      <c r="H99" s="20"/>
      <c r="I99" s="4">
        <v>50000</v>
      </c>
      <c r="J99" s="89"/>
      <c r="K99" s="96"/>
      <c r="L99" s="46"/>
      <c r="M99" s="20"/>
      <c r="N99" s="4"/>
      <c r="O99" s="4"/>
      <c r="P99" s="4"/>
    </row>
    <row r="100" spans="1:16" s="72" customFormat="1" ht="24">
      <c r="A100" s="10" t="s">
        <v>182</v>
      </c>
      <c r="B100" s="10"/>
      <c r="C100" s="12" t="s">
        <v>74</v>
      </c>
      <c r="D100" s="70" t="s">
        <v>180</v>
      </c>
      <c r="E100" s="19" t="s">
        <v>181</v>
      </c>
      <c r="F100" s="13">
        <v>20000</v>
      </c>
      <c r="G100" s="46"/>
      <c r="H100" s="20"/>
      <c r="I100" s="4">
        <v>20000</v>
      </c>
      <c r="J100" s="89"/>
      <c r="K100" s="96"/>
      <c r="L100" s="46"/>
      <c r="M100" s="20"/>
      <c r="N100" s="4"/>
      <c r="O100" s="4"/>
      <c r="P100" s="4"/>
    </row>
    <row r="101" spans="1:16" s="69" customFormat="1" ht="12">
      <c r="A101" s="15" t="s">
        <v>182</v>
      </c>
      <c r="B101" s="15"/>
      <c r="C101" s="15"/>
      <c r="D101" s="15"/>
      <c r="E101" s="15" t="s">
        <v>183</v>
      </c>
      <c r="F101" s="68">
        <f>SUM(F92:F100)</f>
        <v>160500</v>
      </c>
      <c r="G101" s="68">
        <f>SUM(G92:G100)</f>
        <v>0</v>
      </c>
      <c r="H101" s="68">
        <f>SUM(H92:H100)</f>
        <v>0</v>
      </c>
      <c r="I101" s="68">
        <f>SUM(I92:I100)</f>
        <v>115000</v>
      </c>
      <c r="J101" s="106">
        <f>SUM(J92:J100)</f>
        <v>45500</v>
      </c>
      <c r="K101" s="113"/>
      <c r="L101" s="68"/>
      <c r="M101" s="68"/>
      <c r="N101" s="68"/>
      <c r="O101" s="68"/>
      <c r="P101" s="68"/>
    </row>
    <row r="102" spans="1:16" ht="12">
      <c r="A102" s="10" t="s">
        <v>19</v>
      </c>
      <c r="B102" s="10"/>
      <c r="C102" s="55" t="s">
        <v>74</v>
      </c>
      <c r="D102" s="11">
        <v>2</v>
      </c>
      <c r="E102" s="45" t="s">
        <v>184</v>
      </c>
      <c r="F102" s="13">
        <v>5000</v>
      </c>
      <c r="G102" s="46"/>
      <c r="H102" s="47"/>
      <c r="I102" s="48">
        <v>5000</v>
      </c>
      <c r="J102" s="103"/>
      <c r="K102" s="96"/>
      <c r="L102" s="46"/>
      <c r="M102" s="47"/>
      <c r="N102" s="48"/>
      <c r="O102" s="48"/>
      <c r="P102" s="48"/>
    </row>
    <row r="103" spans="1:16" ht="12">
      <c r="A103" s="10" t="s">
        <v>19</v>
      </c>
      <c r="B103" s="10"/>
      <c r="C103" s="12" t="s">
        <v>70</v>
      </c>
      <c r="D103" s="11">
        <v>3</v>
      </c>
      <c r="E103" s="45" t="s">
        <v>185</v>
      </c>
      <c r="F103" s="13">
        <v>20000</v>
      </c>
      <c r="G103" s="46"/>
      <c r="H103" s="47"/>
      <c r="I103" s="48">
        <v>20000</v>
      </c>
      <c r="J103" s="103"/>
      <c r="K103" s="96"/>
      <c r="L103" s="46"/>
      <c r="M103" s="47"/>
      <c r="N103" s="48"/>
      <c r="O103" s="48"/>
      <c r="P103" s="48"/>
    </row>
    <row r="104" spans="1:16" ht="24">
      <c r="A104" s="10" t="s">
        <v>19</v>
      </c>
      <c r="B104" s="10"/>
      <c r="C104" s="12" t="s">
        <v>70</v>
      </c>
      <c r="D104" s="11">
        <v>4</v>
      </c>
      <c r="E104" s="19" t="s">
        <v>186</v>
      </c>
      <c r="F104" s="13">
        <v>10000</v>
      </c>
      <c r="G104" s="46"/>
      <c r="H104" s="47"/>
      <c r="I104" s="48">
        <v>10000</v>
      </c>
      <c r="J104" s="103"/>
      <c r="K104" s="96"/>
      <c r="L104" s="46"/>
      <c r="M104" s="47"/>
      <c r="N104" s="48"/>
      <c r="O104" s="48"/>
      <c r="P104" s="48"/>
    </row>
    <row r="105" spans="1:16" ht="24">
      <c r="A105" s="21" t="s">
        <v>19</v>
      </c>
      <c r="B105" s="21"/>
      <c r="C105" s="73">
        <v>1</v>
      </c>
      <c r="D105" s="18">
        <v>5</v>
      </c>
      <c r="E105" s="19" t="s">
        <v>187</v>
      </c>
      <c r="F105" s="13">
        <v>10000</v>
      </c>
      <c r="G105" s="46"/>
      <c r="H105" s="50"/>
      <c r="I105" s="48">
        <v>10000</v>
      </c>
      <c r="J105" s="103"/>
      <c r="K105" s="96"/>
      <c r="L105" s="46"/>
      <c r="M105" s="50"/>
      <c r="N105" s="48"/>
      <c r="O105" s="48"/>
      <c r="P105" s="48"/>
    </row>
    <row r="106" spans="1:16" ht="12">
      <c r="A106" s="21" t="s">
        <v>19</v>
      </c>
      <c r="B106" s="21"/>
      <c r="C106" s="73">
        <v>5</v>
      </c>
      <c r="D106" s="18">
        <v>6</v>
      </c>
      <c r="E106" s="19" t="s">
        <v>188</v>
      </c>
      <c r="F106" s="13">
        <v>10000</v>
      </c>
      <c r="G106" s="46"/>
      <c r="H106" s="50"/>
      <c r="I106" s="48">
        <v>10000</v>
      </c>
      <c r="J106" s="103"/>
      <c r="K106" s="96"/>
      <c r="L106" s="46"/>
      <c r="M106" s="50"/>
      <c r="N106" s="48"/>
      <c r="O106" s="48"/>
      <c r="P106" s="48"/>
    </row>
    <row r="107" spans="1:16" ht="12">
      <c r="A107" s="21" t="s">
        <v>19</v>
      </c>
      <c r="B107" s="21"/>
      <c r="C107" s="73">
        <v>4</v>
      </c>
      <c r="D107" s="18">
        <v>7</v>
      </c>
      <c r="E107" s="19" t="s">
        <v>189</v>
      </c>
      <c r="F107" s="13">
        <v>20000</v>
      </c>
      <c r="G107" s="46"/>
      <c r="H107" s="50"/>
      <c r="I107" s="48">
        <v>20000</v>
      </c>
      <c r="J107" s="103"/>
      <c r="K107" s="96"/>
      <c r="L107" s="46"/>
      <c r="M107" s="50"/>
      <c r="N107" s="48"/>
      <c r="O107" s="48"/>
      <c r="P107" s="48"/>
    </row>
    <row r="108" spans="1:16" ht="24">
      <c r="A108" s="21" t="s">
        <v>19</v>
      </c>
      <c r="B108" s="21"/>
      <c r="C108" s="22">
        <v>4</v>
      </c>
      <c r="D108" s="18">
        <v>8</v>
      </c>
      <c r="E108" s="19" t="s">
        <v>190</v>
      </c>
      <c r="F108" s="13">
        <v>60000</v>
      </c>
      <c r="G108" s="46"/>
      <c r="H108" s="50"/>
      <c r="I108" s="48">
        <v>60000</v>
      </c>
      <c r="J108" s="103"/>
      <c r="K108" s="96"/>
      <c r="L108" s="46"/>
      <c r="M108" s="50"/>
      <c r="N108" s="48"/>
      <c r="O108" s="48"/>
      <c r="P108" s="48"/>
    </row>
    <row r="109" spans="1:16" s="69" customFormat="1" ht="12">
      <c r="A109" s="15" t="s">
        <v>19</v>
      </c>
      <c r="B109" s="15"/>
      <c r="C109" s="15"/>
      <c r="D109" s="26"/>
      <c r="E109" s="15" t="s">
        <v>21</v>
      </c>
      <c r="F109" s="17">
        <f>SUM(F102:F108)</f>
        <v>135000</v>
      </c>
      <c r="G109" s="17">
        <f>SUM(G102:G108)</f>
        <v>0</v>
      </c>
      <c r="H109" s="17">
        <f>SUM(H102:H108)</f>
        <v>0</v>
      </c>
      <c r="I109" s="17">
        <f>SUM(I102:I108)</f>
        <v>135000</v>
      </c>
      <c r="J109" s="90">
        <f>SUM(J102:J108)</f>
        <v>0</v>
      </c>
      <c r="K109" s="97"/>
      <c r="L109" s="17"/>
      <c r="M109" s="17"/>
      <c r="N109" s="17"/>
      <c r="O109" s="17"/>
      <c r="P109" s="17"/>
    </row>
    <row r="110" spans="1:16" ht="24">
      <c r="A110" s="21" t="s">
        <v>191</v>
      </c>
      <c r="B110" s="21"/>
      <c r="C110" s="22" t="s">
        <v>70</v>
      </c>
      <c r="D110" s="18">
        <v>2</v>
      </c>
      <c r="E110" s="19" t="s">
        <v>192</v>
      </c>
      <c r="F110" s="25">
        <v>7200</v>
      </c>
      <c r="G110" s="74"/>
      <c r="H110" s="20"/>
      <c r="I110" s="4">
        <v>7200</v>
      </c>
      <c r="J110" s="89"/>
      <c r="K110" s="100"/>
      <c r="L110" s="74"/>
      <c r="M110" s="20"/>
      <c r="N110" s="4"/>
      <c r="O110" s="4"/>
      <c r="P110" s="4"/>
    </row>
    <row r="111" spans="1:16" ht="24">
      <c r="A111" s="21" t="s">
        <v>191</v>
      </c>
      <c r="B111" s="21"/>
      <c r="C111" s="22" t="s">
        <v>70</v>
      </c>
      <c r="D111" s="18">
        <v>3</v>
      </c>
      <c r="E111" s="19" t="s">
        <v>193</v>
      </c>
      <c r="F111" s="25">
        <v>3700</v>
      </c>
      <c r="G111" s="74"/>
      <c r="H111" s="20"/>
      <c r="I111" s="4">
        <v>3700</v>
      </c>
      <c r="J111" s="89"/>
      <c r="K111" s="100"/>
      <c r="L111" s="74"/>
      <c r="M111" s="20"/>
      <c r="N111" s="4"/>
      <c r="O111" s="4"/>
      <c r="P111" s="4"/>
    </row>
    <row r="112" spans="1:16" ht="12">
      <c r="A112" s="21" t="s">
        <v>191</v>
      </c>
      <c r="B112" s="21"/>
      <c r="C112" s="22" t="s">
        <v>74</v>
      </c>
      <c r="D112" s="18">
        <v>4</v>
      </c>
      <c r="E112" s="19" t="s">
        <v>194</v>
      </c>
      <c r="F112" s="25">
        <v>90700</v>
      </c>
      <c r="G112" s="74"/>
      <c r="H112" s="20"/>
      <c r="I112" s="4"/>
      <c r="J112" s="89">
        <v>90700</v>
      </c>
      <c r="K112" s="100"/>
      <c r="L112" s="74"/>
      <c r="M112" s="20"/>
      <c r="N112" s="4"/>
      <c r="O112" s="4"/>
      <c r="P112" s="4"/>
    </row>
    <row r="113" spans="1:16" s="69" customFormat="1" ht="12">
      <c r="A113" s="15" t="s">
        <v>191</v>
      </c>
      <c r="B113" s="15"/>
      <c r="C113" s="15"/>
      <c r="D113" s="15"/>
      <c r="E113" s="15" t="s">
        <v>195</v>
      </c>
      <c r="F113" s="68">
        <f>SUM(F110:F112)</f>
        <v>101600</v>
      </c>
      <c r="G113" s="68">
        <f>SUM(G110:G112)</f>
        <v>0</v>
      </c>
      <c r="H113" s="68">
        <f>SUM(H110:H112)</f>
        <v>0</v>
      </c>
      <c r="I113" s="68">
        <f>SUM(I110:I112)</f>
        <v>10900</v>
      </c>
      <c r="J113" s="106">
        <f>SUM(J110:J112)</f>
        <v>90700</v>
      </c>
      <c r="K113" s="113"/>
      <c r="L113" s="68"/>
      <c r="M113" s="68"/>
      <c r="N113" s="68"/>
      <c r="O113" s="68"/>
      <c r="P113" s="68"/>
    </row>
    <row r="114" spans="1:16" ht="12">
      <c r="A114" s="10" t="s">
        <v>196</v>
      </c>
      <c r="B114" s="10"/>
      <c r="C114" s="12" t="s">
        <v>70</v>
      </c>
      <c r="D114" s="11">
        <v>1</v>
      </c>
      <c r="E114" s="45" t="s">
        <v>197</v>
      </c>
      <c r="F114" s="48">
        <v>30000</v>
      </c>
      <c r="G114" s="46"/>
      <c r="H114" s="14">
        <v>0</v>
      </c>
      <c r="I114" s="4">
        <v>30000</v>
      </c>
      <c r="J114" s="89">
        <v>0</v>
      </c>
      <c r="K114" s="114"/>
      <c r="L114" s="46"/>
      <c r="M114" s="14"/>
      <c r="N114" s="4"/>
      <c r="O114" s="4"/>
      <c r="P114" s="4"/>
    </row>
    <row r="115" spans="1:16" ht="12">
      <c r="A115" s="10" t="s">
        <v>196</v>
      </c>
      <c r="B115" s="10"/>
      <c r="C115" s="12" t="s">
        <v>81</v>
      </c>
      <c r="D115" s="11">
        <v>3</v>
      </c>
      <c r="E115" s="45" t="s">
        <v>198</v>
      </c>
      <c r="F115" s="48">
        <v>150000</v>
      </c>
      <c r="G115" s="46"/>
      <c r="H115" s="14">
        <v>0</v>
      </c>
      <c r="I115" s="4">
        <v>150000</v>
      </c>
      <c r="J115" s="89">
        <v>0</v>
      </c>
      <c r="K115" s="114"/>
      <c r="L115" s="46"/>
      <c r="M115" s="14"/>
      <c r="N115" s="4"/>
      <c r="O115" s="4"/>
      <c r="P115" s="4"/>
    </row>
    <row r="116" spans="1:16" s="69" customFormat="1" ht="12">
      <c r="A116" s="29" t="s">
        <v>196</v>
      </c>
      <c r="B116" s="29"/>
      <c r="C116" s="29"/>
      <c r="D116" s="29"/>
      <c r="E116" s="29" t="s">
        <v>199</v>
      </c>
      <c r="F116" s="75">
        <f>SUM(F114:F115)</f>
        <v>180000</v>
      </c>
      <c r="G116" s="76">
        <f>SUM(G114:G115)</f>
        <v>0</v>
      </c>
      <c r="H116" s="76">
        <f>SUM(H114:H115)</f>
        <v>0</v>
      </c>
      <c r="I116" s="76">
        <f>SUM(I114:I115)</f>
        <v>180000</v>
      </c>
      <c r="J116" s="107">
        <f>SUM(J114:J115)</f>
        <v>0</v>
      </c>
      <c r="K116" s="115"/>
      <c r="L116" s="76"/>
      <c r="M116" s="76"/>
      <c r="N116" s="76"/>
      <c r="O116" s="76"/>
      <c r="P116" s="76"/>
    </row>
    <row r="117" spans="1:16" ht="24" customHeight="1">
      <c r="A117" s="77" t="s">
        <v>20</v>
      </c>
      <c r="B117" s="77"/>
      <c r="C117" s="78">
        <v>12</v>
      </c>
      <c r="D117" s="78"/>
      <c r="E117" s="19" t="s">
        <v>200</v>
      </c>
      <c r="F117" s="79">
        <v>35000</v>
      </c>
      <c r="G117" s="80"/>
      <c r="H117" s="25"/>
      <c r="I117" s="25"/>
      <c r="J117" s="108">
        <v>35000</v>
      </c>
      <c r="K117" s="116"/>
      <c r="L117" s="80"/>
      <c r="M117" s="25"/>
      <c r="N117" s="25"/>
      <c r="O117" s="81"/>
      <c r="P117" s="81"/>
    </row>
    <row r="118" spans="1:16" ht="24" customHeight="1">
      <c r="A118" s="77" t="s">
        <v>20</v>
      </c>
      <c r="B118" s="77"/>
      <c r="C118" s="78" t="s">
        <v>201</v>
      </c>
      <c r="D118" s="78"/>
      <c r="E118" s="19" t="s">
        <v>202</v>
      </c>
      <c r="F118" s="79">
        <v>4000</v>
      </c>
      <c r="G118" s="80"/>
      <c r="H118" s="25"/>
      <c r="I118" s="25"/>
      <c r="J118" s="109">
        <v>4000</v>
      </c>
      <c r="K118" s="116"/>
      <c r="L118" s="80"/>
      <c r="M118" s="25"/>
      <c r="N118" s="25"/>
      <c r="O118" s="25"/>
      <c r="P118" s="25"/>
    </row>
    <row r="119" spans="1:16" ht="24" customHeight="1">
      <c r="A119" s="77" t="s">
        <v>20</v>
      </c>
      <c r="B119" s="77"/>
      <c r="C119" s="78">
        <v>4</v>
      </c>
      <c r="D119" s="78"/>
      <c r="E119" s="19" t="s">
        <v>203</v>
      </c>
      <c r="F119" s="79">
        <v>10000</v>
      </c>
      <c r="G119" s="80"/>
      <c r="H119" s="25"/>
      <c r="I119" s="25"/>
      <c r="J119" s="109">
        <v>10000</v>
      </c>
      <c r="K119" s="116"/>
      <c r="L119" s="80"/>
      <c r="M119" s="25"/>
      <c r="N119" s="25"/>
      <c r="O119" s="25"/>
      <c r="P119" s="25"/>
    </row>
    <row r="120" spans="1:16" s="69" customFormat="1" ht="24" customHeight="1">
      <c r="A120" s="15" t="s">
        <v>20</v>
      </c>
      <c r="B120" s="15"/>
      <c r="C120" s="15"/>
      <c r="D120" s="15"/>
      <c r="E120" s="15" t="s">
        <v>22</v>
      </c>
      <c r="F120" s="82">
        <f>SUM(F117:F119)</f>
        <v>49000</v>
      </c>
      <c r="G120" s="82">
        <f>SUM(G117:G119)</f>
        <v>0</v>
      </c>
      <c r="H120" s="82">
        <f>SUM(H117:H119)</f>
        <v>0</v>
      </c>
      <c r="I120" s="82">
        <f>SUM(I117:I119)</f>
        <v>0</v>
      </c>
      <c r="J120" s="110">
        <f>SUM(J117:J119)</f>
        <v>49000</v>
      </c>
      <c r="K120" s="117"/>
      <c r="L120" s="82"/>
      <c r="M120" s="82"/>
      <c r="N120" s="82"/>
      <c r="O120" s="82"/>
      <c r="P120" s="82"/>
    </row>
    <row r="121" spans="1:16" s="69" customFormat="1" ht="29.25" customHeight="1">
      <c r="A121" s="83"/>
      <c r="B121" s="83"/>
      <c r="C121" s="83"/>
      <c r="D121" s="83"/>
      <c r="E121" s="83" t="s">
        <v>204</v>
      </c>
      <c r="F121" s="84">
        <f>SUM(F6:F120)/2</f>
        <v>3511253.8</v>
      </c>
      <c r="G121" s="84">
        <f>SUM(G6:G120)/2</f>
        <v>80000</v>
      </c>
      <c r="H121" s="84">
        <f>SUM(H6:H120)/2</f>
        <v>192000</v>
      </c>
      <c r="I121" s="84">
        <f>SUM(I6:I120)/2</f>
        <v>1118400</v>
      </c>
      <c r="J121" s="111">
        <f>SUM(J6:J120)/2</f>
        <v>2120853.8</v>
      </c>
      <c r="K121" s="118"/>
      <c r="L121" s="84"/>
      <c r="M121" s="84"/>
      <c r="N121" s="84"/>
      <c r="O121" s="84"/>
      <c r="P121" s="84"/>
    </row>
    <row r="122" spans="3:5" ht="18" customHeight="1">
      <c r="C122" s="85"/>
      <c r="D122" s="3"/>
      <c r="E122" s="3"/>
    </row>
    <row r="123" spans="1:5" ht="15" customHeight="1">
      <c r="A123" s="134" t="s">
        <v>205</v>
      </c>
      <c r="B123" s="134"/>
      <c r="C123" s="134"/>
      <c r="D123" s="134"/>
      <c r="E123" s="134"/>
    </row>
    <row r="124" spans="3:5" ht="12">
      <c r="C124" s="87" t="s">
        <v>168</v>
      </c>
      <c r="D124" s="86" t="s">
        <v>206</v>
      </c>
      <c r="E124" s="86"/>
    </row>
    <row r="125" spans="3:5" ht="12">
      <c r="C125" s="87" t="s">
        <v>83</v>
      </c>
      <c r="D125" s="86" t="s">
        <v>207</v>
      </c>
      <c r="E125" s="86"/>
    </row>
    <row r="126" spans="3:5" ht="12">
      <c r="C126" s="87" t="s">
        <v>72</v>
      </c>
      <c r="D126" s="86" t="s">
        <v>208</v>
      </c>
      <c r="E126" s="86"/>
    </row>
    <row r="127" spans="3:5" ht="12">
      <c r="C127" s="87" t="s">
        <v>70</v>
      </c>
      <c r="D127" s="86" t="s">
        <v>209</v>
      </c>
      <c r="E127" s="86"/>
    </row>
    <row r="128" spans="3:5" ht="12">
      <c r="C128" s="87" t="s">
        <v>210</v>
      </c>
      <c r="D128" s="86" t="s">
        <v>211</v>
      </c>
      <c r="E128" s="86"/>
    </row>
    <row r="129" spans="3:5" ht="12">
      <c r="C129" s="87" t="s">
        <v>123</v>
      </c>
      <c r="D129" s="86" t="s">
        <v>212</v>
      </c>
      <c r="E129" s="86"/>
    </row>
    <row r="130" spans="3:5" ht="12">
      <c r="C130" s="87" t="s">
        <v>143</v>
      </c>
      <c r="D130" s="86" t="s">
        <v>213</v>
      </c>
      <c r="E130" s="86"/>
    </row>
    <row r="131" spans="3:5" ht="12">
      <c r="C131" s="87" t="s">
        <v>125</v>
      </c>
      <c r="D131" s="86" t="s">
        <v>214</v>
      </c>
      <c r="E131" s="86"/>
    </row>
    <row r="132" spans="3:5" ht="12">
      <c r="C132" s="87" t="s">
        <v>178</v>
      </c>
      <c r="D132" s="86" t="s">
        <v>215</v>
      </c>
      <c r="E132" s="86"/>
    </row>
    <row r="133" spans="3:5" ht="12">
      <c r="C133" s="87" t="s">
        <v>180</v>
      </c>
      <c r="D133" s="86" t="s">
        <v>216</v>
      </c>
      <c r="E133" s="86"/>
    </row>
    <row r="134" spans="3:5" ht="12">
      <c r="C134" s="87" t="s">
        <v>81</v>
      </c>
      <c r="D134" s="86" t="s">
        <v>217</v>
      </c>
      <c r="E134" s="86"/>
    </row>
    <row r="135" spans="3:5" ht="12">
      <c r="C135" s="87" t="s">
        <v>74</v>
      </c>
      <c r="D135" s="86" t="s">
        <v>218</v>
      </c>
      <c r="E135" s="86"/>
    </row>
    <row r="136" spans="3:5" ht="12">
      <c r="C136" s="87" t="s">
        <v>219</v>
      </c>
      <c r="D136" s="86" t="s">
        <v>220</v>
      </c>
      <c r="E136" s="86"/>
    </row>
    <row r="137" spans="3:5" ht="12">
      <c r="C137" s="85"/>
      <c r="D137" s="3"/>
      <c r="E137" s="3"/>
    </row>
    <row r="138" spans="3:5" ht="12">
      <c r="C138" s="85"/>
      <c r="D138" s="3"/>
      <c r="E138" s="3"/>
    </row>
    <row r="139" spans="3:5" ht="12">
      <c r="C139" s="85"/>
      <c r="D139" s="3"/>
      <c r="E139" s="3"/>
    </row>
    <row r="140" spans="3:5" ht="12">
      <c r="C140" s="85"/>
      <c r="D140" s="3"/>
      <c r="E140" s="3"/>
    </row>
    <row r="141" spans="3:5" ht="12">
      <c r="C141" s="85"/>
      <c r="D141" s="3"/>
      <c r="E141" s="3"/>
    </row>
    <row r="142" spans="3:5" ht="12">
      <c r="C142" s="85"/>
      <c r="D142" s="3"/>
      <c r="E142" s="3"/>
    </row>
    <row r="143" spans="3:5" ht="12">
      <c r="C143" s="85"/>
      <c r="D143" s="3"/>
      <c r="E143" s="3"/>
    </row>
    <row r="144" spans="3:5" ht="12">
      <c r="C144" s="85"/>
      <c r="D144" s="3"/>
      <c r="E144" s="3"/>
    </row>
    <row r="145" spans="3:5" ht="12">
      <c r="C145" s="85"/>
      <c r="D145" s="3"/>
      <c r="E145" s="3"/>
    </row>
    <row r="146" spans="3:5" ht="12">
      <c r="C146" s="85"/>
      <c r="D146" s="3"/>
      <c r="E146" s="3"/>
    </row>
    <row r="147" spans="3:5" ht="12">
      <c r="C147" s="85"/>
      <c r="D147" s="3"/>
      <c r="E147" s="3"/>
    </row>
    <row r="148" spans="3:5" ht="12">
      <c r="C148" s="85"/>
      <c r="D148" s="3"/>
      <c r="E148" s="3"/>
    </row>
    <row r="149" spans="3:5" ht="12">
      <c r="C149" s="85"/>
      <c r="D149" s="3"/>
      <c r="E149" s="3"/>
    </row>
    <row r="150" spans="3:5" ht="12">
      <c r="C150" s="85"/>
      <c r="D150" s="3"/>
      <c r="E150" s="3"/>
    </row>
    <row r="151" spans="3:5" ht="12">
      <c r="C151" s="85"/>
      <c r="D151" s="3"/>
      <c r="E151" s="3"/>
    </row>
    <row r="152" spans="3:5" ht="12">
      <c r="C152" s="85"/>
      <c r="D152" s="3"/>
      <c r="E152" s="3"/>
    </row>
    <row r="153" spans="3:5" ht="12">
      <c r="C153" s="85"/>
      <c r="D153" s="3"/>
      <c r="E153" s="3"/>
    </row>
    <row r="154" spans="3:5" ht="12">
      <c r="C154" s="85"/>
      <c r="D154" s="3"/>
      <c r="E154" s="3"/>
    </row>
    <row r="155" spans="3:5" ht="12">
      <c r="C155" s="85"/>
      <c r="D155" s="3"/>
      <c r="E155" s="3"/>
    </row>
    <row r="156" spans="3:5" ht="12">
      <c r="C156" s="85"/>
      <c r="D156" s="3"/>
      <c r="E156" s="3"/>
    </row>
    <row r="157" spans="3:5" ht="12">
      <c r="C157" s="85"/>
      <c r="D157" s="3"/>
      <c r="E157" s="3"/>
    </row>
    <row r="158" spans="3:5" ht="12">
      <c r="C158" s="85"/>
      <c r="D158" s="3"/>
      <c r="E158" s="3"/>
    </row>
    <row r="159" spans="3:5" ht="12">
      <c r="C159" s="85"/>
      <c r="D159" s="3"/>
      <c r="E159" s="3"/>
    </row>
    <row r="160" spans="3:5" ht="12">
      <c r="C160" s="85"/>
      <c r="D160" s="3"/>
      <c r="E160" s="3"/>
    </row>
    <row r="161" spans="3:5" ht="12">
      <c r="C161" s="85"/>
      <c r="D161" s="3"/>
      <c r="E161" s="3"/>
    </row>
    <row r="162" spans="3:5" ht="12">
      <c r="C162" s="85"/>
      <c r="D162" s="3"/>
      <c r="E162" s="3"/>
    </row>
    <row r="163" spans="3:5" ht="12">
      <c r="C163" s="85"/>
      <c r="D163" s="3"/>
      <c r="E163" s="3"/>
    </row>
    <row r="164" spans="3:5" ht="12">
      <c r="C164" s="85"/>
      <c r="D164" s="3"/>
      <c r="E164" s="3"/>
    </row>
    <row r="165" spans="3:5" ht="12">
      <c r="C165" s="85"/>
      <c r="D165" s="3"/>
      <c r="E165" s="3"/>
    </row>
    <row r="166" spans="3:5" ht="12">
      <c r="C166" s="85"/>
      <c r="D166" s="3"/>
      <c r="E166" s="3"/>
    </row>
    <row r="167" spans="3:5" ht="12">
      <c r="C167" s="85"/>
      <c r="D167" s="3"/>
      <c r="E167" s="3"/>
    </row>
    <row r="168" spans="3:5" ht="12">
      <c r="C168" s="85"/>
      <c r="D168" s="3"/>
      <c r="E168" s="3"/>
    </row>
    <row r="169" spans="3:5" ht="12">
      <c r="C169" s="85"/>
      <c r="D169" s="3"/>
      <c r="E169" s="3"/>
    </row>
    <row r="170" spans="3:5" ht="12">
      <c r="C170" s="85"/>
      <c r="D170" s="3"/>
      <c r="E170" s="3"/>
    </row>
    <row r="171" spans="3:5" ht="12">
      <c r="C171" s="85"/>
      <c r="D171" s="3"/>
      <c r="E171" s="3"/>
    </row>
    <row r="172" spans="3:5" ht="12">
      <c r="C172" s="85"/>
      <c r="D172" s="3"/>
      <c r="E172" s="3"/>
    </row>
    <row r="173" spans="3:5" ht="12">
      <c r="C173" s="85"/>
      <c r="D173" s="3"/>
      <c r="E173" s="3"/>
    </row>
    <row r="174" spans="3:5" ht="12">
      <c r="C174" s="85"/>
      <c r="D174" s="3"/>
      <c r="E174" s="3"/>
    </row>
    <row r="175" spans="3:5" ht="12">
      <c r="C175" s="85"/>
      <c r="D175" s="3"/>
      <c r="E175" s="3"/>
    </row>
    <row r="176" spans="3:5" ht="12">
      <c r="C176" s="85"/>
      <c r="D176" s="3"/>
      <c r="E176" s="3"/>
    </row>
    <row r="177" spans="3:5" ht="12">
      <c r="C177" s="85"/>
      <c r="D177" s="3"/>
      <c r="E177" s="3"/>
    </row>
    <row r="178" spans="3:5" ht="12">
      <c r="C178" s="85"/>
      <c r="D178" s="3"/>
      <c r="E178" s="3"/>
    </row>
    <row r="179" spans="3:5" ht="12">
      <c r="C179" s="85"/>
      <c r="D179" s="3"/>
      <c r="E179" s="3"/>
    </row>
    <row r="180" spans="3:5" ht="12">
      <c r="C180" s="85"/>
      <c r="D180" s="3"/>
      <c r="E180" s="3"/>
    </row>
    <row r="181" spans="3:5" ht="12">
      <c r="C181" s="85"/>
      <c r="D181" s="3"/>
      <c r="E181" s="3"/>
    </row>
    <row r="182" spans="3:5" ht="12">
      <c r="C182" s="85"/>
      <c r="D182" s="3"/>
      <c r="E182" s="3"/>
    </row>
    <row r="183" spans="3:5" ht="12">
      <c r="C183" s="85"/>
      <c r="D183" s="3"/>
      <c r="E183" s="3"/>
    </row>
    <row r="184" spans="3:5" ht="12">
      <c r="C184" s="85"/>
      <c r="D184" s="3"/>
      <c r="E184" s="3"/>
    </row>
    <row r="185" spans="3:5" ht="12">
      <c r="C185" s="85"/>
      <c r="D185" s="3"/>
      <c r="E185" s="3"/>
    </row>
    <row r="186" spans="3:5" ht="12">
      <c r="C186" s="85"/>
      <c r="D186" s="3"/>
      <c r="E186" s="3"/>
    </row>
    <row r="187" spans="3:5" ht="12">
      <c r="C187" s="85"/>
      <c r="D187" s="3"/>
      <c r="E187" s="3"/>
    </row>
    <row r="188" spans="3:5" ht="12">
      <c r="C188" s="85"/>
      <c r="D188" s="3"/>
      <c r="E188" s="3"/>
    </row>
    <row r="189" spans="3:5" ht="12">
      <c r="C189" s="85"/>
      <c r="D189" s="3"/>
      <c r="E189" s="3"/>
    </row>
    <row r="190" spans="3:5" ht="12">
      <c r="C190" s="85"/>
      <c r="D190" s="3"/>
      <c r="E190" s="3"/>
    </row>
    <row r="191" spans="3:5" ht="12">
      <c r="C191" s="85"/>
      <c r="D191" s="3"/>
      <c r="E191" s="3"/>
    </row>
    <row r="192" spans="3:5" ht="12">
      <c r="C192" s="85"/>
      <c r="D192" s="3"/>
      <c r="E192" s="3"/>
    </row>
    <row r="193" spans="3:5" ht="12">
      <c r="C193" s="85"/>
      <c r="D193" s="3"/>
      <c r="E193" s="3"/>
    </row>
    <row r="194" spans="3:5" ht="12">
      <c r="C194" s="85"/>
      <c r="D194" s="3"/>
      <c r="E194" s="3"/>
    </row>
    <row r="195" spans="3:5" ht="12">
      <c r="C195" s="85"/>
      <c r="D195" s="3"/>
      <c r="E195" s="3"/>
    </row>
    <row r="196" spans="3:5" ht="12">
      <c r="C196" s="85"/>
      <c r="D196" s="3"/>
      <c r="E196" s="3"/>
    </row>
    <row r="197" spans="3:5" ht="12">
      <c r="C197" s="85"/>
      <c r="D197" s="3"/>
      <c r="E197" s="3"/>
    </row>
    <row r="198" spans="3:5" ht="12">
      <c r="C198" s="85"/>
      <c r="D198" s="3"/>
      <c r="E198" s="3"/>
    </row>
    <row r="199" spans="3:5" ht="12">
      <c r="C199" s="85"/>
      <c r="D199" s="3"/>
      <c r="E199" s="3"/>
    </row>
    <row r="200" spans="3:5" ht="12">
      <c r="C200" s="85"/>
      <c r="D200" s="3"/>
      <c r="E200" s="3"/>
    </row>
    <row r="201" spans="3:5" ht="12">
      <c r="C201" s="85"/>
      <c r="D201" s="3"/>
      <c r="E201" s="3"/>
    </row>
    <row r="202" spans="3:5" ht="12">
      <c r="C202" s="85"/>
      <c r="D202" s="3"/>
      <c r="E202" s="3"/>
    </row>
    <row r="203" spans="3:5" ht="12">
      <c r="C203" s="85"/>
      <c r="D203" s="3"/>
      <c r="E203" s="3"/>
    </row>
    <row r="204" spans="3:5" ht="12">
      <c r="C204" s="85"/>
      <c r="D204" s="3"/>
      <c r="E204" s="3"/>
    </row>
    <row r="205" spans="3:5" ht="12">
      <c r="C205" s="85"/>
      <c r="D205" s="3"/>
      <c r="E205" s="3"/>
    </row>
    <row r="206" spans="3:5" ht="12">
      <c r="C206" s="85"/>
      <c r="D206" s="3"/>
      <c r="E206" s="3"/>
    </row>
    <row r="207" spans="3:5" ht="12">
      <c r="C207" s="85"/>
      <c r="D207" s="3"/>
      <c r="E207" s="3"/>
    </row>
    <row r="208" spans="3:5" ht="12">
      <c r="C208" s="85"/>
      <c r="D208" s="3"/>
      <c r="E208" s="3"/>
    </row>
    <row r="209" spans="3:5" ht="12">
      <c r="C209" s="85"/>
      <c r="D209" s="3"/>
      <c r="E209" s="3"/>
    </row>
    <row r="210" spans="3:5" ht="12">
      <c r="C210" s="85"/>
      <c r="D210" s="3"/>
      <c r="E210" s="3"/>
    </row>
    <row r="211" spans="3:5" ht="12">
      <c r="C211" s="85"/>
      <c r="D211" s="3"/>
      <c r="E211" s="3"/>
    </row>
    <row r="212" spans="3:5" ht="12">
      <c r="C212" s="85"/>
      <c r="D212" s="3"/>
      <c r="E212" s="3"/>
    </row>
    <row r="213" spans="3:5" ht="12">
      <c r="C213" s="85"/>
      <c r="D213" s="3"/>
      <c r="E213" s="3"/>
    </row>
    <row r="214" spans="3:5" ht="12">
      <c r="C214" s="85"/>
      <c r="D214" s="3"/>
      <c r="E214" s="3"/>
    </row>
    <row r="215" spans="3:5" ht="12">
      <c r="C215" s="85"/>
      <c r="D215" s="3"/>
      <c r="E215" s="3"/>
    </row>
    <row r="216" spans="3:5" ht="12">
      <c r="C216" s="85"/>
      <c r="D216" s="3"/>
      <c r="E216" s="3"/>
    </row>
    <row r="217" spans="3:5" ht="12">
      <c r="C217" s="85"/>
      <c r="D217" s="3"/>
      <c r="E217" s="3"/>
    </row>
    <row r="218" spans="3:5" ht="12">
      <c r="C218" s="85"/>
      <c r="D218" s="3"/>
      <c r="E218" s="3"/>
    </row>
    <row r="219" spans="3:5" ht="12">
      <c r="C219" s="85"/>
      <c r="D219" s="3"/>
      <c r="E219" s="3"/>
    </row>
    <row r="220" spans="3:5" ht="12">
      <c r="C220" s="85"/>
      <c r="D220" s="3"/>
      <c r="E220" s="3"/>
    </row>
  </sheetData>
  <sheetProtection/>
  <autoFilter ref="A5:A121"/>
  <mergeCells count="9">
    <mergeCell ref="L4:O4"/>
    <mergeCell ref="P4:P5"/>
    <mergeCell ref="A123:E123"/>
    <mergeCell ref="C4:C5"/>
    <mergeCell ref="D4:D5"/>
    <mergeCell ref="E4:E5"/>
    <mergeCell ref="F4:F5"/>
    <mergeCell ref="K4:K5"/>
    <mergeCell ref="G4:J4"/>
  </mergeCells>
  <dataValidations count="8">
    <dataValidation type="list" allowBlank="1" showInputMessage="1" showErrorMessage="1" sqref="C6:C8">
      <formula1>$C$6:$C$14</formula1>
    </dataValidation>
    <dataValidation type="list" allowBlank="1" showInputMessage="1" showErrorMessage="1" sqref="C14:C16">
      <formula1>$C$6:$C$15</formula1>
    </dataValidation>
    <dataValidation type="list" allowBlank="1" showInputMessage="1" showErrorMessage="1" sqref="C93:C94">
      <formula1>#REF!</formula1>
    </dataValidation>
    <dataValidation type="list" allowBlank="1" showInputMessage="1" showErrorMessage="1" sqref="C95 C92">
      <formula1>#REF!</formula1>
    </dataValidation>
    <dataValidation type="list" allowBlank="1" showInputMessage="1" showErrorMessage="1" sqref="C90">
      <formula1>$C$11:$C$25</formula1>
    </dataValidation>
    <dataValidation type="list" allowBlank="1" showInputMessage="1" showErrorMessage="1" sqref="C100 C96">
      <formula1>#REF!</formula1>
    </dataValidation>
    <dataValidation type="list" allowBlank="1" showInputMessage="1" showErrorMessage="1" sqref="C102:C104 C56:C59 C53:C54 C44:C46 C34:C35 C26:C27 C23:C24 C29:C30 C37:C38 C42 C50:C51 C61:C66 C114:C115 C110:C112">
      <formula1>$C$6:$C$21</formula1>
    </dataValidation>
    <dataValidation type="list" allowBlank="1" showInputMessage="1" showErrorMessage="1" sqref="C116:C117 C113 C68:C89 C91 C120:C121">
      <formula1>$C$56:$C$68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63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Univerza v Ljubljani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gomizeljan</dc:creator>
  <cp:keywords/>
  <dc:description/>
  <cp:lastModifiedBy>Jurak, Gregor</cp:lastModifiedBy>
  <cp:lastPrinted>2011-02-03T08:19:07Z</cp:lastPrinted>
  <dcterms:created xsi:type="dcterms:W3CDTF">2009-11-30T07:13:00Z</dcterms:created>
  <dcterms:modified xsi:type="dcterms:W3CDTF">2011-02-15T12:17:08Z</dcterms:modified>
  <cp:category/>
  <cp:version/>
  <cp:contentType/>
  <cp:contentStatus/>
</cp:coreProperties>
</file>